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396" documentId="8_{7203DEAE-E1EB-4495-B6CB-EF7CBC27B6A1}" xr6:coauthVersionLast="47" xr6:coauthVersionMax="47" xr10:uidLastSave="{672C3DBE-72BA-4E84-8439-9EE7EFC771E7}"/>
  <bookViews>
    <workbookView xWindow="-98" yWindow="-98" windowWidth="21795" windowHeight="13996" xr2:uid="{766AFC54-E203-4DE1-AD2E-0D77BDEBA329}"/>
  </bookViews>
  <sheets>
    <sheet name="Mar 25" sheetId="12" r:id="rId1"/>
    <sheet name="Feb 25" sheetId="11" r:id="rId2"/>
    <sheet name="Jan 25" sheetId="10" r:id="rId3"/>
    <sheet name="Dec 24" sheetId="9" r:id="rId4"/>
    <sheet name="Nov 24" sheetId="8" r:id="rId5"/>
    <sheet name="Oct 24" sheetId="7" r:id="rId6"/>
    <sheet name="Sept 24" sheetId="6" r:id="rId7"/>
    <sheet name="Aug 24" sheetId="5" r:id="rId8"/>
    <sheet name="Jul 24" sheetId="4" r:id="rId9"/>
    <sheet name="Jun 24" sheetId="3" r:id="rId10"/>
    <sheet name="May 24" sheetId="2" r:id="rId11"/>
    <sheet name="Apr 24" sheetId="1" r:id="rId12"/>
  </sheets>
  <definedNames>
    <definedName name="_xlnm._FilterDatabase" localSheetId="11" hidden="1">'Apr 24'!$A$1:$J$11</definedName>
    <definedName name="_xlnm._FilterDatabase" localSheetId="7" hidden="1">'Aug 24'!$A$1:$J$9</definedName>
    <definedName name="_xlnm._FilterDatabase" localSheetId="3" hidden="1">'Dec 24'!$A$1:$J$9</definedName>
    <definedName name="_xlnm._FilterDatabase" localSheetId="1" hidden="1">'Feb 25'!$A$1:$J$32</definedName>
    <definedName name="_xlnm._FilterDatabase" localSheetId="2" hidden="1">'Jan 25'!$A$1:$J$14</definedName>
    <definedName name="_xlnm._FilterDatabase" localSheetId="8" hidden="1">'Jul 24'!$A$1:$J$9</definedName>
    <definedName name="_xlnm._FilterDatabase" localSheetId="9" hidden="1">'Jun 24'!$A$1:$J$9</definedName>
    <definedName name="_xlnm._FilterDatabase" localSheetId="0" hidden="1">'Mar 25'!$A$1:$J$42</definedName>
    <definedName name="_xlnm._FilterDatabase" localSheetId="10" hidden="1">'May 24'!$A$1:$J$12</definedName>
    <definedName name="_xlnm._FilterDatabase" localSheetId="4" hidden="1">'Nov 24'!$A$1:$J$9</definedName>
    <definedName name="_xlnm._FilterDatabase" localSheetId="5" hidden="1">'Oct 24'!$A$1:$J$9</definedName>
    <definedName name="_xlnm._FilterDatabase" localSheetId="6" hidden="1">'Sept 24'!$A$1:$J$9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C13" i="10"/>
  <c r="C12" i="10"/>
  <c r="C11" i="10"/>
  <c r="C10" i="10"/>
  <c r="C9" i="10"/>
  <c r="C8" i="10"/>
  <c r="C7" i="10"/>
  <c r="C6" i="10"/>
  <c r="C5" i="10"/>
  <c r="C4" i="10"/>
  <c r="C3" i="10"/>
  <c r="C2" i="10"/>
</calcChain>
</file>

<file path=xl/sharedStrings.xml><?xml version="1.0" encoding="utf-8"?>
<sst xmlns="http://schemas.openxmlformats.org/spreadsheetml/2006/main" count="1816" uniqueCount="477">
  <si>
    <t>Department Family</t>
  </si>
  <si>
    <t>Entity</t>
  </si>
  <si>
    <t>TRX Date</t>
  </si>
  <si>
    <t>Account Description</t>
  </si>
  <si>
    <t>Expense Area</t>
  </si>
  <si>
    <t>Supplier</t>
  </si>
  <si>
    <t>Reference</t>
  </si>
  <si>
    <t>Value</t>
  </si>
  <si>
    <t>Department</t>
  </si>
  <si>
    <t>Originating Document Number</t>
  </si>
  <si>
    <t>DHSC</t>
  </si>
  <si>
    <t>HTA</t>
  </si>
  <si>
    <t>Staff Welfare</t>
  </si>
  <si>
    <t>Recruitment Costs - CEO</t>
  </si>
  <si>
    <t>Policy, Strategy &amp; Communicat-Seconded Staff costs</t>
  </si>
  <si>
    <t>Projects-website</t>
  </si>
  <si>
    <t>Inspection - Regulation-ROH-IS</t>
  </si>
  <si>
    <t>-NHSBT</t>
  </si>
  <si>
    <t>Travel and Subsistence - Resources</t>
  </si>
  <si>
    <t>Software subscription 1- 3 yrs</t>
  </si>
  <si>
    <t>Legal Costs</t>
  </si>
  <si>
    <t>Maintenance Contracts</t>
  </si>
  <si>
    <t>Philip Randles</t>
  </si>
  <si>
    <t>Department for Work &amp; Pension</t>
  </si>
  <si>
    <t>CTM</t>
  </si>
  <si>
    <t>NHSBT</t>
  </si>
  <si>
    <t>BC Computing Ltd</t>
  </si>
  <si>
    <t>Field Fisher</t>
  </si>
  <si>
    <t>Blake Morgan LLP</t>
  </si>
  <si>
    <t>CEOF</t>
  </si>
  <si>
    <t>MEMB</t>
  </si>
  <si>
    <t>PSCD</t>
  </si>
  <si>
    <t>REGS</t>
  </si>
  <si>
    <t>RESO</t>
  </si>
  <si>
    <t>Human Resources</t>
  </si>
  <si>
    <t>HTA Board</t>
  </si>
  <si>
    <t>Data, Technology and Development Directorate</t>
  </si>
  <si>
    <t>Regulation Directorate</t>
  </si>
  <si>
    <t>Resources Directorate</t>
  </si>
  <si>
    <t>Adecco UK Ltd</t>
  </si>
  <si>
    <t>Business Services Org - Health &amp; Social Care Leadership Ctr</t>
  </si>
  <si>
    <t>hSo</t>
  </si>
  <si>
    <t>All Staff Day</t>
  </si>
  <si>
    <t>Staff Training (Competency) (general / all staff)</t>
  </si>
  <si>
    <t>HR, Payroll service</t>
  </si>
  <si>
    <t>Frontier Payroll Services</t>
  </si>
  <si>
    <t>Graysons Restaurants Ltd</t>
  </si>
  <si>
    <t>Advantage Business Systems Ltd</t>
  </si>
  <si>
    <t>Subscriptions to Professional Bodies</t>
  </si>
  <si>
    <t>Prepayments</t>
  </si>
  <si>
    <t>Health Assured Ltd</t>
  </si>
  <si>
    <t xml:space="preserve"> Debit Amount </t>
  </si>
  <si>
    <t>Al Staff Day catering 25/04</t>
  </si>
  <si>
    <t>7406</t>
  </si>
  <si>
    <t>Travel April / March 2024</t>
  </si>
  <si>
    <t>8734</t>
  </si>
  <si>
    <t>Legal advice - Licensing Omnig</t>
  </si>
  <si>
    <t>BM100190967</t>
  </si>
  <si>
    <t>Trustmarque</t>
  </si>
  <si>
    <t>PT2579 - 2 days April 2024</t>
  </si>
  <si>
    <t>1231766</t>
  </si>
  <si>
    <t>La Fosse Associates Ltd</t>
  </si>
  <si>
    <t>LFA141245</t>
  </si>
  <si>
    <t>P50152</t>
  </si>
  <si>
    <t>Policy, Strategy &amp; Communicati-Sub - Digital</t>
  </si>
  <si>
    <t>Health Service Journal</t>
  </si>
  <si>
    <t>2024/2025 subs x 10</t>
  </si>
  <si>
    <t>SIN468662</t>
  </si>
  <si>
    <t>Assited Functions Oct 23 - Mar</t>
  </si>
  <si>
    <t>967604</t>
  </si>
  <si>
    <t>Workshop on ASD - 15/12/23</t>
  </si>
  <si>
    <t>H0053885</t>
  </si>
  <si>
    <t>IT Support svcs Jun-Aug 2024</t>
  </si>
  <si>
    <t>8567</t>
  </si>
  <si>
    <t>LAN/WAN Mngt Supp Jun-Aug 2024</t>
  </si>
  <si>
    <t>8568</t>
  </si>
  <si>
    <t>CRM Support Jun-Aug 2024</t>
  </si>
  <si>
    <t>8569</t>
  </si>
  <si>
    <t>Leased Line Rental Jun-Aug 24</t>
  </si>
  <si>
    <t>8570</t>
  </si>
  <si>
    <t>Business Voices March 2024</t>
  </si>
  <si>
    <t>8582</t>
  </si>
  <si>
    <t>Projects - HTA Board</t>
  </si>
  <si>
    <t>RSM UK Consulting LLP</t>
  </si>
  <si>
    <t>Business Effectiveness Review</t>
  </si>
  <si>
    <t>2293501</t>
  </si>
  <si>
    <t>Exclaimer</t>
  </si>
  <si>
    <t>Sub from 11/03/24 - 10/03/2025</t>
  </si>
  <si>
    <t>1655117</t>
  </si>
  <si>
    <t>CTM Travel Apr 2024</t>
  </si>
  <si>
    <t>9046</t>
  </si>
  <si>
    <t>ASD delivery 15/12/2023</t>
  </si>
  <si>
    <t>H0052675</t>
  </si>
  <si>
    <t>4027139</t>
  </si>
  <si>
    <t>Payroll May 2024</t>
  </si>
  <si>
    <t>SIN162479</t>
  </si>
  <si>
    <t>CIRP &amp; BC tests -  April 2024</t>
  </si>
  <si>
    <t>5/24</t>
  </si>
  <si>
    <t>Travel and Subsistence - CEO</t>
  </si>
  <si>
    <t>Travel May 2024</t>
  </si>
  <si>
    <t>18920</t>
  </si>
  <si>
    <t>Business Voice Licences Apr 24</t>
  </si>
  <si>
    <t>8669</t>
  </si>
  <si>
    <t>ONE FURTHER</t>
  </si>
  <si>
    <t>Google Analytics 4 implement</t>
  </si>
  <si>
    <t>OF-IN-0907</t>
  </si>
  <si>
    <t>Catering ASD on 20/06/2024</t>
  </si>
  <si>
    <t>7805</t>
  </si>
  <si>
    <t>148 lives - 21/02/24-20/02/25</t>
  </si>
  <si>
    <t>SF-194582</t>
  </si>
  <si>
    <t>Cloud Connect - Jul-Sept 2024</t>
  </si>
  <si>
    <t>595801</t>
  </si>
  <si>
    <t>Agency and Other Temporary Staff Costs - CEO</t>
  </si>
  <si>
    <t>Business Manager Placement</t>
  </si>
  <si>
    <t>P50330</t>
  </si>
  <si>
    <t>Private Office Lead Placement</t>
  </si>
  <si>
    <t>P50344</t>
  </si>
  <si>
    <t>Support Calls</t>
  </si>
  <si>
    <t>INV00019320</t>
  </si>
  <si>
    <t>Pulseway Renewal 06/24 - 06/25</t>
  </si>
  <si>
    <t>8678</t>
  </si>
  <si>
    <t>Microsoft  License 06/24-06/25</t>
  </si>
  <si>
    <t>2385392</t>
  </si>
  <si>
    <t>Microsoft License 06/24-06/25</t>
  </si>
  <si>
    <t>2385396</t>
  </si>
  <si>
    <t>Provision for Legal Services</t>
  </si>
  <si>
    <t>000344987</t>
  </si>
  <si>
    <t>Secondment for April 2024</t>
  </si>
  <si>
    <t>Placement of RMIG Mngr</t>
  </si>
  <si>
    <t>Placement of Business Portfolio Manager</t>
  </si>
  <si>
    <t>P50405</t>
  </si>
  <si>
    <t>INV-5630</t>
  </si>
  <si>
    <t>INV-5629</t>
  </si>
  <si>
    <t>8736</t>
  </si>
  <si>
    <t>SO766044</t>
  </si>
  <si>
    <t>8662</t>
  </si>
  <si>
    <t>8729</t>
  </si>
  <si>
    <t>8725</t>
  </si>
  <si>
    <t>INVUK1385659</t>
  </si>
  <si>
    <t>SIN039754</t>
  </si>
  <si>
    <t>8588</t>
  </si>
  <si>
    <t>0000202248</t>
  </si>
  <si>
    <t>0000202249</t>
  </si>
  <si>
    <t>INV-5631</t>
  </si>
  <si>
    <t>INV-5632</t>
  </si>
  <si>
    <t>Placement of Corporate Service</t>
  </si>
  <si>
    <t>Axis 12 Website Support May 24</t>
  </si>
  <si>
    <t>Axis 12 Support and Maintenanc</t>
  </si>
  <si>
    <t>Business Voice Licence June 24</t>
  </si>
  <si>
    <t>Microsoft Customer Sub</t>
  </si>
  <si>
    <t>BCC Azure Sub April 24</t>
  </si>
  <si>
    <t>BCC Azure Sub May 24</t>
  </si>
  <si>
    <t>Veeam 365 Backup Apr 24</t>
  </si>
  <si>
    <t>Softcat - Forecpoint Email Sec</t>
  </si>
  <si>
    <t>Print and online monitoring</t>
  </si>
  <si>
    <t>Azure Cloud Subcription Mar 24</t>
  </si>
  <si>
    <t>HFEA Q1 Salary  Recharges</t>
  </si>
  <si>
    <t>Executive coaching for TS</t>
  </si>
  <si>
    <t>Upgrade of site to Drupal 10</t>
  </si>
  <si>
    <t>Legacy Webstie Fixes</t>
  </si>
  <si>
    <t>AXIS12 Limited</t>
  </si>
  <si>
    <t>Softcat</t>
  </si>
  <si>
    <t>Onclusive (PMM Ltd)</t>
  </si>
  <si>
    <t>Human Fertilisation &amp; Embryology Authority</t>
  </si>
  <si>
    <t>Staff</t>
  </si>
  <si>
    <t>IT Support - DDT</t>
  </si>
  <si>
    <t>ICT</t>
  </si>
  <si>
    <t>Media Monitoring Service &amp; Data</t>
  </si>
  <si>
    <t>Media</t>
  </si>
  <si>
    <t>Shared Resources</t>
  </si>
  <si>
    <t>Other Current Assets</t>
  </si>
  <si>
    <t>Travel</t>
  </si>
  <si>
    <t>CTM Travel June 24</t>
  </si>
  <si>
    <t>19229</t>
  </si>
  <si>
    <t>CTM Travel July 24</t>
  </si>
  <si>
    <t>19578</t>
  </si>
  <si>
    <t>Travel &amp; Subsistence - PSCD</t>
  </si>
  <si>
    <t>BB MS Business Voice June24</t>
  </si>
  <si>
    <t>8797</t>
  </si>
  <si>
    <t>Trustmarque - Service desk plu</t>
  </si>
  <si>
    <t>2388925</t>
  </si>
  <si>
    <t>BCC Azure Cloud Sub June 24</t>
  </si>
  <si>
    <t>8784</t>
  </si>
  <si>
    <t>Inspections (T&amp;S)</t>
  </si>
  <si>
    <t>Printing Costs</t>
  </si>
  <si>
    <t>Admin</t>
  </si>
  <si>
    <t>HH Global</t>
  </si>
  <si>
    <t>HH Global Annual Accounts FY24</t>
  </si>
  <si>
    <t>CCCS00200</t>
  </si>
  <si>
    <t>Rent</t>
  </si>
  <si>
    <t>Accomm</t>
  </si>
  <si>
    <t>Department of Health</t>
  </si>
  <si>
    <t>Q1 Rental Payment - DHSC</t>
  </si>
  <si>
    <t>FTI004356</t>
  </si>
  <si>
    <t>WebCurl</t>
  </si>
  <si>
    <t>Webcurl Annual Support</t>
  </si>
  <si>
    <t>INV-2272</t>
  </si>
  <si>
    <t>BCC IT Support Service Sep-Nov</t>
  </si>
  <si>
    <t>8754</t>
  </si>
  <si>
    <t>LANWAN MNGT Support Sep-Nov24</t>
  </si>
  <si>
    <t>8755</t>
  </si>
  <si>
    <t>CRM Support Sep-Nov 24</t>
  </si>
  <si>
    <t>8756</t>
  </si>
  <si>
    <t>BCC CRM Line Rental Sep-Nov</t>
  </si>
  <si>
    <t>8757</t>
  </si>
  <si>
    <t>FPS Software Sub Sep24-Aug25</t>
  </si>
  <si>
    <t>SIN162691</t>
  </si>
  <si>
    <t>All Staff day catering</t>
  </si>
  <si>
    <t>8282</t>
  </si>
  <si>
    <t>Azure Cloud Sub Jul 2024</t>
  </si>
  <si>
    <t>8831</t>
  </si>
  <si>
    <t>MS Business Voice Jul24</t>
  </si>
  <si>
    <t>8832</t>
  </si>
  <si>
    <t>Public engagement expenses</t>
  </si>
  <si>
    <t>Consultancy</t>
  </si>
  <si>
    <t>HTA conf catering 20/09/24</t>
  </si>
  <si>
    <t>8323</t>
  </si>
  <si>
    <t>CTM Travel Aug 2024</t>
  </si>
  <si>
    <t>19914</t>
  </si>
  <si>
    <t>Projects</t>
  </si>
  <si>
    <t>NHSBT Assisted Functions Q1+Q2</t>
  </si>
  <si>
    <t>968332</t>
  </si>
  <si>
    <t>Legal</t>
  </si>
  <si>
    <t>Legal Advice FOI</t>
  </si>
  <si>
    <t>UK-01-000360049</t>
  </si>
  <si>
    <t>Cloud connect fibre Oct-Dec24</t>
  </si>
  <si>
    <t>599142</t>
  </si>
  <si>
    <t>Veeam Back up Sep 24-Aug 25</t>
  </si>
  <si>
    <t>8876</t>
  </si>
  <si>
    <t>Acrobat Pro Teams Sep 24-25</t>
  </si>
  <si>
    <t>2391090</t>
  </si>
  <si>
    <t>IT Consumables - DDT</t>
  </si>
  <si>
    <t>MS Surface dock X4</t>
  </si>
  <si>
    <t>8940</t>
  </si>
  <si>
    <t>Azure Cloud Aug 2024</t>
  </si>
  <si>
    <t>8894</t>
  </si>
  <si>
    <t>MS Business Voice Aug 24</t>
  </si>
  <si>
    <t>8907</t>
  </si>
  <si>
    <t>Development &amp; Consultancy - DDT</t>
  </si>
  <si>
    <t>Dynamics upgrade Phase 2i</t>
  </si>
  <si>
    <t>8911</t>
  </si>
  <si>
    <t>CTM Sept / Oct travel</t>
  </si>
  <si>
    <t>20298</t>
  </si>
  <si>
    <t>Consultancy - Regulation</t>
  </si>
  <si>
    <t>HLA Consulting</t>
  </si>
  <si>
    <t>INV-1064</t>
  </si>
  <si>
    <t>Recruitment Costs</t>
  </si>
  <si>
    <t>Charles Simon Associates</t>
  </si>
  <si>
    <t>Recruitment fee Cyber Sec Engi</t>
  </si>
  <si>
    <t>193</t>
  </si>
  <si>
    <t>Postage</t>
  </si>
  <si>
    <t>Courier charges May-Sep 24</t>
  </si>
  <si>
    <t>8918</t>
  </si>
  <si>
    <t>Internal Audit</t>
  </si>
  <si>
    <t>HM Treasury Group</t>
  </si>
  <si>
    <t>Internal Audit Q1&amp;Q2 2024-25</t>
  </si>
  <si>
    <t>47097</t>
  </si>
  <si>
    <t>External Audit</t>
  </si>
  <si>
    <t>National Audit Office</t>
  </si>
  <si>
    <t>External audit 2023/24</t>
  </si>
  <si>
    <t>SIN004363</t>
  </si>
  <si>
    <t>Bytes Limited</t>
  </si>
  <si>
    <t>Email security 2024/25</t>
  </si>
  <si>
    <t>15199673</t>
  </si>
  <si>
    <t>GP support &amp; Spindle Jan-Dec25</t>
  </si>
  <si>
    <t>INV00020239</t>
  </si>
  <si>
    <t>Website Support &amp; work</t>
  </si>
  <si>
    <t>5750</t>
  </si>
  <si>
    <t>Consultancy Sept/Oct 24</t>
  </si>
  <si>
    <t>4031595</t>
  </si>
  <si>
    <t>4 X Microsoft surface dock</t>
  </si>
  <si>
    <t>8975</t>
  </si>
  <si>
    <t>15 X Samsung A35 5G</t>
  </si>
  <si>
    <t>8978</t>
  </si>
  <si>
    <t>10 X Plantronics headsets</t>
  </si>
  <si>
    <t>8981</t>
  </si>
  <si>
    <t>Leased Line Rent Dec24 -Feb 25</t>
  </si>
  <si>
    <t>8947</t>
  </si>
  <si>
    <t>Business Voice Sep 24</t>
  </si>
  <si>
    <t>8956</t>
  </si>
  <si>
    <t>CTM Travel October 2024</t>
  </si>
  <si>
    <t>20744</t>
  </si>
  <si>
    <t>Bevan Brittan</t>
  </si>
  <si>
    <t>10296226</t>
  </si>
  <si>
    <t>BM100207095</t>
  </si>
  <si>
    <t>Internal Audit Q2 VAT</t>
  </si>
  <si>
    <t>47097-1</t>
  </si>
  <si>
    <t>Payroll Oct 2024</t>
  </si>
  <si>
    <t>SIN163139</t>
  </si>
  <si>
    <t>Information Technology - at cost</t>
  </si>
  <si>
    <t>Tangible Non Current Assets</t>
  </si>
  <si>
    <t>HP Elitebook X 360</t>
  </si>
  <si>
    <t>8985</t>
  </si>
  <si>
    <t>5 x Laptops, 5 x Docking sttns</t>
  </si>
  <si>
    <t>9002</t>
  </si>
  <si>
    <t>CRM Support Dec 24 - Feb 25</t>
  </si>
  <si>
    <t>8946</t>
  </si>
  <si>
    <t>IT Support Dec 24-Feb 25</t>
  </si>
  <si>
    <t>8944</t>
  </si>
  <si>
    <t>The Newspaper Licensing Agency Ltd</t>
  </si>
  <si>
    <t>Copyright licence Oct 24-May25</t>
  </si>
  <si>
    <t>SI-0823</t>
  </si>
  <si>
    <t>LAN/WAN Dec 24 - Feb 25</t>
  </si>
  <si>
    <t>8945</t>
  </si>
  <si>
    <t>Secondment  Mar 24</t>
  </si>
  <si>
    <t>Provision of legal advice</t>
  </si>
  <si>
    <t>Hyatt Regency</t>
  </si>
  <si>
    <t>All staff day catering</t>
  </si>
  <si>
    <t>32923494</t>
  </si>
  <si>
    <t>CTM Nov/Dec 24  travel</t>
  </si>
  <si>
    <t>21113</t>
  </si>
  <si>
    <t>MS Business voice Oct 24</t>
  </si>
  <si>
    <t>9007</t>
  </si>
  <si>
    <t>Support -  Spindle install</t>
  </si>
  <si>
    <t>102565A</t>
  </si>
  <si>
    <t>Portal license  Dec 23- Nov 24</t>
  </si>
  <si>
    <t>INV-2227</t>
  </si>
  <si>
    <t>Non Inspection Travel Costs</t>
  </si>
  <si>
    <t>P50753</t>
  </si>
  <si>
    <t>UK01-INV-000368664</t>
  </si>
  <si>
    <t>UK01-044473.00128</t>
  </si>
  <si>
    <t>Q2/Q3 2024/25  Rents - DHSC</t>
  </si>
  <si>
    <t>FTI004745</t>
  </si>
  <si>
    <t>Cloud Connect Jan to Mar 2025</t>
  </si>
  <si>
    <t>601843</t>
  </si>
  <si>
    <t>Recruitment fee</t>
  </si>
  <si>
    <t>Legal advice</t>
  </si>
  <si>
    <t>Agency &amp; temporary staff - PSCD</t>
  </si>
  <si>
    <t>XB8639</t>
  </si>
  <si>
    <t>XB9656</t>
  </si>
  <si>
    <t>XC5187</t>
  </si>
  <si>
    <t>XC5453</t>
  </si>
  <si>
    <t>XD1018</t>
  </si>
  <si>
    <t>XD1019</t>
  </si>
  <si>
    <t>XD1422</t>
  </si>
  <si>
    <t>XD4317</t>
  </si>
  <si>
    <t>XD6862</t>
  </si>
  <si>
    <t>XE0222</t>
  </si>
  <si>
    <t>XE2973</t>
  </si>
  <si>
    <t>XE9374</t>
  </si>
  <si>
    <t>XE9660</t>
  </si>
  <si>
    <t>XE9661</t>
  </si>
  <si>
    <t>Axis 12 Web Support Sep-Oct'24</t>
  </si>
  <si>
    <t>INV-5830</t>
  </si>
  <si>
    <t>Business Voice Nov' 24</t>
  </si>
  <si>
    <t>9081</t>
  </si>
  <si>
    <t>Business Voice Licences Dec'24</t>
  </si>
  <si>
    <t>9125</t>
  </si>
  <si>
    <t>Business Voice License Jan'25</t>
  </si>
  <si>
    <t>9176</t>
  </si>
  <si>
    <t>Server Access - FEB'25</t>
  </si>
  <si>
    <t>2401460</t>
  </si>
  <si>
    <t>Webcurl - Migration + license</t>
  </si>
  <si>
    <t>INV-2345</t>
  </si>
  <si>
    <t>Rimi Support Project - Jan'25</t>
  </si>
  <si>
    <t>2399971</t>
  </si>
  <si>
    <t>HTA RIMI Project</t>
  </si>
  <si>
    <t>2402529</t>
  </si>
  <si>
    <t>Website Hosting &amp; Support</t>
  </si>
  <si>
    <t>Websit Support  - Nov- Feb'25</t>
  </si>
  <si>
    <t>INV-5990</t>
  </si>
  <si>
    <t>CTM Travel Dec' 24 &amp; Jan'25</t>
  </si>
  <si>
    <t>21422</t>
  </si>
  <si>
    <t>CTM Jan travel</t>
  </si>
  <si>
    <t>21897</t>
  </si>
  <si>
    <t>CTM Travel Feb 2025</t>
  </si>
  <si>
    <t>22180</t>
  </si>
  <si>
    <t>HFEA Q2/Q3'24 Shared Resources</t>
  </si>
  <si>
    <t>0000202300</t>
  </si>
  <si>
    <t>Agency and Other Temporary Staff Costs - Resources</t>
  </si>
  <si>
    <t>Law Morgan Limited</t>
  </si>
  <si>
    <t>00900317</t>
  </si>
  <si>
    <t>00900423</t>
  </si>
  <si>
    <t>00900532</t>
  </si>
  <si>
    <t>00900641</t>
  </si>
  <si>
    <t>00900748</t>
  </si>
  <si>
    <t>900856</t>
  </si>
  <si>
    <t>Staff Training (Competency) - Resources</t>
  </si>
  <si>
    <t>Training</t>
  </si>
  <si>
    <t>Civil Service College</t>
  </si>
  <si>
    <t>Trng Precise Wrtn &amp;Honest Conv</t>
  </si>
  <si>
    <t>7181</t>
  </si>
  <si>
    <t>Regs Training- Precise Writing</t>
  </si>
  <si>
    <t>7206</t>
  </si>
  <si>
    <t>7207</t>
  </si>
  <si>
    <t>Regs Training -Precise Writing</t>
  </si>
  <si>
    <t>7208</t>
  </si>
  <si>
    <t>Regs Training - Honest Conv</t>
  </si>
  <si>
    <t>7211</t>
  </si>
  <si>
    <t>HTA trainiing - Honest Convo</t>
  </si>
  <si>
    <t>INV 7211</t>
  </si>
  <si>
    <t>Insight Executive Group Ltd</t>
  </si>
  <si>
    <t>Placement fee for Finance Mgr</t>
  </si>
  <si>
    <t>2049</t>
  </si>
  <si>
    <t>P50886</t>
  </si>
  <si>
    <t>P50948</t>
  </si>
  <si>
    <t>Subscriptions to Professional Bodies - Resources</t>
  </si>
  <si>
    <t>Subs</t>
  </si>
  <si>
    <t>Cabinet Office</t>
  </si>
  <si>
    <t>NFI 24/25 Voluntary exercise</t>
  </si>
  <si>
    <t>3851952</t>
  </si>
  <si>
    <t>Field fisher - Legal Advice</t>
  </si>
  <si>
    <t>UK01-INV-000377017</t>
  </si>
  <si>
    <t>UK01-INV-000376996</t>
  </si>
  <si>
    <t>Fieldfisher -Legal advise serv</t>
  </si>
  <si>
    <t>INV-000389471</t>
  </si>
  <si>
    <t>FieldFisher- Legal Services</t>
  </si>
  <si>
    <t>INV-000389470</t>
  </si>
  <si>
    <t>Legal - Debt Recovery costs</t>
  </si>
  <si>
    <t>UK01-INV-000377018</t>
  </si>
  <si>
    <t>UK01-INV-000382063</t>
  </si>
  <si>
    <t>Internal Audit Q3 2024-25</t>
  </si>
  <si>
    <t>47392</t>
  </si>
  <si>
    <t>GIAA Int. Audit Fees Q4 24/25</t>
  </si>
  <si>
    <t>47712</t>
  </si>
  <si>
    <t>Care Quality Commission</t>
  </si>
  <si>
    <t>Desk Space Rent  Apr'24-Mar'25</t>
  </si>
  <si>
    <t>FTI000000133</t>
  </si>
  <si>
    <t>DHSC Rent - Q4 '23/24</t>
  </si>
  <si>
    <t>FTI005030</t>
  </si>
  <si>
    <t>Rent 2RP Q4 2024/25</t>
  </si>
  <si>
    <t>FTI005137</t>
  </si>
  <si>
    <t>Rates</t>
  </si>
  <si>
    <t>Building Services incl. Security</t>
  </si>
  <si>
    <t>3x Laptop, Mouse, Keyb,Dock,</t>
  </si>
  <si>
    <t>9171</t>
  </si>
  <si>
    <t>Website Development</t>
  </si>
  <si>
    <t>Intangible Non Current Assets</t>
  </si>
  <si>
    <t>INV-6057</t>
  </si>
  <si>
    <t>Assets under construction</t>
  </si>
  <si>
    <t>CRM Upgrade Phase 2</t>
  </si>
  <si>
    <t>9163</t>
  </si>
  <si>
    <t>Dynamics Upgrade Phase 2</t>
  </si>
  <si>
    <t>9242</t>
  </si>
  <si>
    <t>HSJ Insights sub Feb 25 -Jan26</t>
  </si>
  <si>
    <t>SIN526147</t>
  </si>
  <si>
    <t>Appcheck Ltd</t>
  </si>
  <si>
    <t>AppCheck Licen Feb'25 - Jan'26</t>
  </si>
  <si>
    <t>000009236</t>
  </si>
  <si>
    <t>The British Transplantation Society</t>
  </si>
  <si>
    <t>BTS Congress for 15 Staff</t>
  </si>
  <si>
    <t>CONGRESS25 - 3296</t>
  </si>
  <si>
    <t>HAY MEDIA GROUP LTD</t>
  </si>
  <si>
    <t>PR WEEK Subsc  Jan'25 - JAN'26</t>
  </si>
  <si>
    <t>2501965315507</t>
  </si>
  <si>
    <t>Association of Chief Executives</t>
  </si>
  <si>
    <t>2025/2026 Joint ACE-PCF Mem</t>
  </si>
  <si>
    <t>ACE1725</t>
  </si>
  <si>
    <t>DeltaNet</t>
  </si>
  <si>
    <t>Training Lincense -FEB'25 - 26</t>
  </si>
  <si>
    <t>607120</t>
  </si>
  <si>
    <t>BCC- IT Support for March 2025</t>
  </si>
  <si>
    <t>9112</t>
  </si>
  <si>
    <t>BCC -Leased Line Rental MAR'25</t>
  </si>
  <si>
    <t>9115</t>
  </si>
  <si>
    <t>BCC- LAN/WAN Support MAR'25</t>
  </si>
  <si>
    <t>9113</t>
  </si>
  <si>
    <t>BCC- CRM Support for MAR'25</t>
  </si>
  <si>
    <t>9114</t>
  </si>
  <si>
    <t>Syntura Group Limited</t>
  </si>
  <si>
    <t>Cloud Connect Fib Apr- Jun'25</t>
  </si>
  <si>
    <t>608570</t>
  </si>
  <si>
    <t>Sonicwall Sec Mar'25-Mar'26</t>
  </si>
  <si>
    <t>9225</t>
  </si>
  <si>
    <t>Claromentis Ltd</t>
  </si>
  <si>
    <t>Annual SAAS Fee -Apr'25-Mar'26</t>
  </si>
  <si>
    <t>18132</t>
  </si>
  <si>
    <t>Webcurl Support Jan-Dec'25</t>
  </si>
  <si>
    <t>INV-2320</t>
  </si>
  <si>
    <t>Cloud for O365 03/2025-03/2026</t>
  </si>
  <si>
    <t>1973304</t>
  </si>
  <si>
    <t>RESO temp fee</t>
  </si>
  <si>
    <t>Axis12- Gatsby project</t>
  </si>
  <si>
    <t>DTD Temp fees</t>
  </si>
  <si>
    <t>Placement fee- recruitment</t>
  </si>
  <si>
    <t>Recruit. fee Snr PM</t>
  </si>
  <si>
    <t>Legal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</si>
</sst>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9"/>
      <name val="Segoe UI"/>
      <family val="2"/>
    </font>
    <font>
      <b/>
      <sz val="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2">
    <xf numFmtId="0" fontId="0" fillId="0" borderId="0" xfId="0"/>
    <xf numFmtId="0" fontId="3" fillId="0" borderId="0" xfId="2" applyFont="1">
      <alignment vertical="center"/>
    </xf>
    <xf numFmtId="43" fontId="3" fillId="0" borderId="0" xfId="1" applyFont="1" applyAlignment="1">
      <alignment vertical="center"/>
    </xf>
    <xf numFmtId="43" fontId="0" fillId="0" borderId="0" xfId="1" applyFont="1"/>
    <xf numFmtId="0" fontId="2" fillId="0" borderId="0" xfId="2" applyAlignment="1"/>
    <xf numFmtId="43" fontId="2" fillId="0" borderId="0" xfId="1" applyFont="1" applyFill="1" applyAlignment="1"/>
    <xf numFmtId="14" fontId="3" fillId="0" borderId="0" xfId="2" applyNumberFormat="1" applyFont="1">
      <alignment vertical="center"/>
    </xf>
    <xf numFmtId="14" fontId="2" fillId="0" borderId="0" xfId="2" applyNumberFormat="1" applyAlignment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</cellXfs>
  <cellStyles count="3">
    <cellStyle name="Comma" xfId="1" builtinId="3"/>
    <cellStyle name="Normal" xfId="0" builtinId="0"/>
    <cellStyle name="Normal 2" xfId="2" xr:uid="{202CE124-CB15-4DBB-8AA9-8A4591C78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5B26-4082-457F-8528-157E280C8CD9}">
  <dimension ref="A1:J41"/>
  <sheetViews>
    <sheetView tabSelected="1" workbookViewId="0">
      <selection activeCell="B23" sqref="B23"/>
    </sheetView>
  </sheetViews>
  <sheetFormatPr defaultRowHeight="15" x14ac:dyDescent="0.4"/>
  <cols>
    <col min="3" max="3" width="10.5546875" style="9" customWidth="1"/>
    <col min="4" max="4" width="19.71875" style="10" customWidth="1"/>
    <col min="5" max="6" width="19.44140625" style="10" customWidth="1"/>
    <col min="7" max="7" width="10.94140625" style="10" customWidth="1"/>
    <col min="8" max="8" width="16.21875" style="11" customWidth="1"/>
    <col min="9" max="10" width="19.44140625" style="10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f>DATE(2025,3,5)</f>
        <v>45721</v>
      </c>
      <c r="D2" s="4" t="s">
        <v>327</v>
      </c>
      <c r="E2" s="4" t="s">
        <v>164</v>
      </c>
      <c r="F2" s="4" t="s">
        <v>39</v>
      </c>
      <c r="G2" s="4" t="s">
        <v>473</v>
      </c>
      <c r="H2" s="4">
        <v>2079.7800000000002</v>
      </c>
      <c r="I2" s="4" t="s">
        <v>31</v>
      </c>
      <c r="J2" s="4" t="s">
        <v>330</v>
      </c>
    </row>
    <row r="3" spans="1:10" ht="15.4" x14ac:dyDescent="0.45">
      <c r="A3" s="4" t="s">
        <v>10</v>
      </c>
      <c r="B3" s="4" t="s">
        <v>11</v>
      </c>
      <c r="C3" s="7">
        <f>DATE(2025,3,5)</f>
        <v>45721</v>
      </c>
      <c r="D3" s="4" t="s">
        <v>327</v>
      </c>
      <c r="E3" s="4" t="s">
        <v>164</v>
      </c>
      <c r="F3" s="4" t="s">
        <v>39</v>
      </c>
      <c r="G3" s="4" t="s">
        <v>473</v>
      </c>
      <c r="H3" s="4">
        <v>1247.8699999999999</v>
      </c>
      <c r="I3" s="4" t="s">
        <v>31</v>
      </c>
      <c r="J3" s="4" t="s">
        <v>331</v>
      </c>
    </row>
    <row r="4" spans="1:10" ht="15.4" x14ac:dyDescent="0.45">
      <c r="A4" s="4" t="s">
        <v>10</v>
      </c>
      <c r="B4" s="4" t="s">
        <v>11</v>
      </c>
      <c r="C4" s="7">
        <f>DATE(2025,3,13)</f>
        <v>45729</v>
      </c>
      <c r="D4" s="4" t="s">
        <v>327</v>
      </c>
      <c r="E4" s="4" t="s">
        <v>164</v>
      </c>
      <c r="F4" s="4" t="s">
        <v>39</v>
      </c>
      <c r="G4" s="4" t="s">
        <v>473</v>
      </c>
      <c r="H4" s="4">
        <v>2079.7800000000002</v>
      </c>
      <c r="I4" s="4" t="s">
        <v>31</v>
      </c>
      <c r="J4" s="4" t="s">
        <v>332</v>
      </c>
    </row>
    <row r="5" spans="1:10" ht="15.4" x14ac:dyDescent="0.45">
      <c r="A5" s="4" t="s">
        <v>10</v>
      </c>
      <c r="B5" s="4" t="s">
        <v>11</v>
      </c>
      <c r="C5" s="7">
        <f>DATE(2025,3,13)</f>
        <v>45729</v>
      </c>
      <c r="D5" s="4" t="s">
        <v>327</v>
      </c>
      <c r="E5" s="4" t="s">
        <v>164</v>
      </c>
      <c r="F5" s="4" t="s">
        <v>39</v>
      </c>
      <c r="G5" s="4" t="s">
        <v>473</v>
      </c>
      <c r="H5" s="4">
        <v>2079.7800000000002</v>
      </c>
      <c r="I5" s="4" t="s">
        <v>31</v>
      </c>
      <c r="J5" s="4" t="s">
        <v>333</v>
      </c>
    </row>
    <row r="6" spans="1:10" ht="15.4" x14ac:dyDescent="0.45">
      <c r="A6" s="4" t="s">
        <v>10</v>
      </c>
      <c r="B6" s="4" t="s">
        <v>11</v>
      </c>
      <c r="C6" s="7">
        <f>DATE(2025,3,13)</f>
        <v>45729</v>
      </c>
      <c r="D6" s="4" t="s">
        <v>327</v>
      </c>
      <c r="E6" s="4" t="s">
        <v>164</v>
      </c>
      <c r="F6" s="4" t="s">
        <v>39</v>
      </c>
      <c r="G6" s="4" t="s">
        <v>473</v>
      </c>
      <c r="H6" s="4">
        <v>2079.7800000000002</v>
      </c>
      <c r="I6" s="4" t="s">
        <v>31</v>
      </c>
      <c r="J6" s="4" t="s">
        <v>334</v>
      </c>
    </row>
    <row r="7" spans="1:10" ht="15.4" x14ac:dyDescent="0.45">
      <c r="A7" s="4" t="s">
        <v>10</v>
      </c>
      <c r="B7" s="4" t="s">
        <v>11</v>
      </c>
      <c r="C7" s="7">
        <f>DATE(2025,3,13)</f>
        <v>45729</v>
      </c>
      <c r="D7" s="4" t="s">
        <v>327</v>
      </c>
      <c r="E7" s="4" t="s">
        <v>164</v>
      </c>
      <c r="F7" s="4" t="s">
        <v>39</v>
      </c>
      <c r="G7" s="4" t="s">
        <v>473</v>
      </c>
      <c r="H7" s="4">
        <v>2079.7800000000002</v>
      </c>
      <c r="I7" s="4" t="s">
        <v>31</v>
      </c>
      <c r="J7" s="4" t="s">
        <v>335</v>
      </c>
    </row>
    <row r="8" spans="1:10" ht="15.4" x14ac:dyDescent="0.45">
      <c r="A8" s="4" t="s">
        <v>10</v>
      </c>
      <c r="B8" s="4" t="s">
        <v>11</v>
      </c>
      <c r="C8" s="7">
        <f>DATE(2025,3,20)</f>
        <v>45736</v>
      </c>
      <c r="D8" s="4" t="s">
        <v>327</v>
      </c>
      <c r="E8" s="4" t="s">
        <v>164</v>
      </c>
      <c r="F8" s="4" t="s">
        <v>39</v>
      </c>
      <c r="G8" s="4" t="s">
        <v>473</v>
      </c>
      <c r="H8" s="4">
        <v>2079.7800000000002</v>
      </c>
      <c r="I8" s="4" t="s">
        <v>31</v>
      </c>
      <c r="J8" s="4" t="s">
        <v>336</v>
      </c>
    </row>
    <row r="9" spans="1:10" ht="15.4" x14ac:dyDescent="0.45">
      <c r="A9" s="4" t="s">
        <v>10</v>
      </c>
      <c r="B9" s="4" t="s">
        <v>11</v>
      </c>
      <c r="C9" s="7">
        <f>DATE(2025,3,20)</f>
        <v>45736</v>
      </c>
      <c r="D9" s="4" t="s">
        <v>327</v>
      </c>
      <c r="E9" s="4" t="s">
        <v>164</v>
      </c>
      <c r="F9" s="4" t="s">
        <v>39</v>
      </c>
      <c r="G9" s="4" t="s">
        <v>473</v>
      </c>
      <c r="H9" s="4">
        <v>2079.7800000000002</v>
      </c>
      <c r="I9" s="4" t="s">
        <v>31</v>
      </c>
      <c r="J9" s="4" t="s">
        <v>337</v>
      </c>
    </row>
    <row r="10" spans="1:10" ht="15.4" x14ac:dyDescent="0.45">
      <c r="A10" s="4" t="s">
        <v>10</v>
      </c>
      <c r="B10" s="4" t="s">
        <v>11</v>
      </c>
      <c r="C10" s="7">
        <f>DATE(2025,3,28)</f>
        <v>45744</v>
      </c>
      <c r="D10" s="4" t="s">
        <v>327</v>
      </c>
      <c r="E10" s="4" t="s">
        <v>164</v>
      </c>
      <c r="F10" s="4" t="s">
        <v>39</v>
      </c>
      <c r="G10" s="4" t="s">
        <v>473</v>
      </c>
      <c r="H10" s="4">
        <v>2079.7800000000002</v>
      </c>
      <c r="I10" s="4" t="s">
        <v>31</v>
      </c>
      <c r="J10" s="4" t="s">
        <v>338</v>
      </c>
    </row>
    <row r="11" spans="1:10" ht="15.4" x14ac:dyDescent="0.45">
      <c r="A11" s="4" t="s">
        <v>10</v>
      </c>
      <c r="B11" s="4" t="s">
        <v>11</v>
      </c>
      <c r="C11" s="7">
        <f>DATE(2025,3,31)</f>
        <v>45747</v>
      </c>
      <c r="D11" s="4" t="s">
        <v>327</v>
      </c>
      <c r="E11" s="4" t="s">
        <v>164</v>
      </c>
      <c r="F11" s="4" t="s">
        <v>39</v>
      </c>
      <c r="G11" s="4" t="s">
        <v>473</v>
      </c>
      <c r="H11" s="4">
        <v>2079.7800000000002</v>
      </c>
      <c r="I11" s="4" t="s">
        <v>31</v>
      </c>
      <c r="J11" s="4" t="s">
        <v>339</v>
      </c>
    </row>
    <row r="12" spans="1:10" ht="15.4" x14ac:dyDescent="0.45">
      <c r="A12" s="4" t="s">
        <v>10</v>
      </c>
      <c r="B12" s="4" t="s">
        <v>11</v>
      </c>
      <c r="C12" s="7">
        <f>DATE(2025,3,31)</f>
        <v>45747</v>
      </c>
      <c r="D12" s="4" t="s">
        <v>327</v>
      </c>
      <c r="E12" s="4" t="s">
        <v>164</v>
      </c>
      <c r="F12" s="4" t="s">
        <v>39</v>
      </c>
      <c r="G12" s="4" t="s">
        <v>473</v>
      </c>
      <c r="H12" s="4">
        <v>2079.7800000000002</v>
      </c>
      <c r="I12" s="4" t="s">
        <v>31</v>
      </c>
      <c r="J12" s="4" t="s">
        <v>340</v>
      </c>
    </row>
    <row r="13" spans="1:10" ht="15.4" x14ac:dyDescent="0.45">
      <c r="A13" s="4" t="s">
        <v>10</v>
      </c>
      <c r="B13" s="4" t="s">
        <v>11</v>
      </c>
      <c r="C13" s="7">
        <f>DATE(2025,3,31)</f>
        <v>45747</v>
      </c>
      <c r="D13" s="4" t="s">
        <v>327</v>
      </c>
      <c r="E13" s="4" t="s">
        <v>164</v>
      </c>
      <c r="F13" s="4" t="s">
        <v>39</v>
      </c>
      <c r="G13" s="4" t="s">
        <v>473</v>
      </c>
      <c r="H13" s="4">
        <v>2079.7800000000002</v>
      </c>
      <c r="I13" s="4" t="s">
        <v>31</v>
      </c>
      <c r="J13" s="4" t="s">
        <v>341</v>
      </c>
    </row>
    <row r="14" spans="1:10" ht="15.4" x14ac:dyDescent="0.45">
      <c r="A14" s="4" t="s">
        <v>10</v>
      </c>
      <c r="B14" s="4" t="s">
        <v>11</v>
      </c>
      <c r="C14" s="7">
        <f>DATE(2025,3,5)</f>
        <v>45721</v>
      </c>
      <c r="D14" s="4" t="s">
        <v>19</v>
      </c>
      <c r="E14" s="4" t="s">
        <v>166</v>
      </c>
      <c r="F14" s="4" t="s">
        <v>26</v>
      </c>
      <c r="G14" s="4" t="s">
        <v>348</v>
      </c>
      <c r="H14" s="4">
        <v>1261.44</v>
      </c>
      <c r="I14" s="4" t="s">
        <v>31</v>
      </c>
      <c r="J14" s="4" t="s">
        <v>349</v>
      </c>
    </row>
    <row r="15" spans="1:10" ht="15.4" x14ac:dyDescent="0.45">
      <c r="A15" s="4" t="s">
        <v>10</v>
      </c>
      <c r="B15" s="4" t="s">
        <v>11</v>
      </c>
      <c r="C15" s="7">
        <f>DATE(2025,3,13)</f>
        <v>45729</v>
      </c>
      <c r="D15" s="4" t="s">
        <v>19</v>
      </c>
      <c r="E15" s="4" t="s">
        <v>166</v>
      </c>
      <c r="F15" s="4" t="s">
        <v>58</v>
      </c>
      <c r="G15" s="4" t="s">
        <v>350</v>
      </c>
      <c r="H15" s="4">
        <v>3148.03</v>
      </c>
      <c r="I15" s="4" t="s">
        <v>31</v>
      </c>
      <c r="J15" s="4" t="s">
        <v>351</v>
      </c>
    </row>
    <row r="16" spans="1:10" ht="15.4" x14ac:dyDescent="0.45">
      <c r="A16" s="4" t="s">
        <v>10</v>
      </c>
      <c r="B16" s="4" t="s">
        <v>11</v>
      </c>
      <c r="C16" s="7">
        <f>DATE(2025,3,28)</f>
        <v>45744</v>
      </c>
      <c r="D16" s="4" t="s">
        <v>21</v>
      </c>
      <c r="E16" s="4" t="s">
        <v>166</v>
      </c>
      <c r="F16" s="4" t="s">
        <v>194</v>
      </c>
      <c r="G16" s="4" t="s">
        <v>352</v>
      </c>
      <c r="H16" s="4">
        <v>30670</v>
      </c>
      <c r="I16" s="4" t="s">
        <v>31</v>
      </c>
      <c r="J16" s="4" t="s">
        <v>353</v>
      </c>
    </row>
    <row r="17" spans="1:10" ht="15.4" x14ac:dyDescent="0.45">
      <c r="A17" s="4" t="s">
        <v>10</v>
      </c>
      <c r="B17" s="4" t="s">
        <v>11</v>
      </c>
      <c r="C17" s="7">
        <f>DATE(2025,3,28)</f>
        <v>45744</v>
      </c>
      <c r="D17" s="4" t="s">
        <v>15</v>
      </c>
      <c r="E17" s="4" t="s">
        <v>219</v>
      </c>
      <c r="F17" s="4" t="s">
        <v>58</v>
      </c>
      <c r="G17" s="4" t="s">
        <v>356</v>
      </c>
      <c r="H17" s="4">
        <v>13824</v>
      </c>
      <c r="I17" s="4" t="s">
        <v>31</v>
      </c>
      <c r="J17" s="4" t="s">
        <v>357</v>
      </c>
    </row>
    <row r="18" spans="1:10" ht="15.4" x14ac:dyDescent="0.45">
      <c r="A18" s="4" t="s">
        <v>10</v>
      </c>
      <c r="B18" s="4" t="s">
        <v>11</v>
      </c>
      <c r="C18" s="7">
        <f>DATE(2025,3,5)</f>
        <v>45721</v>
      </c>
      <c r="D18" s="4" t="s">
        <v>358</v>
      </c>
      <c r="E18" s="4" t="s">
        <v>166</v>
      </c>
      <c r="F18" s="4" t="s">
        <v>160</v>
      </c>
      <c r="G18" s="4" t="s">
        <v>359</v>
      </c>
      <c r="H18" s="4">
        <v>11109.6</v>
      </c>
      <c r="I18" s="4" t="s">
        <v>31</v>
      </c>
      <c r="J18" s="4" t="s">
        <v>360</v>
      </c>
    </row>
    <row r="19" spans="1:10" ht="15.4" x14ac:dyDescent="0.45">
      <c r="A19" s="4" t="s">
        <v>10</v>
      </c>
      <c r="B19" s="4" t="s">
        <v>11</v>
      </c>
      <c r="C19" s="7">
        <f>DATE(2025,3,13)</f>
        <v>45729</v>
      </c>
      <c r="D19" s="4" t="s">
        <v>16</v>
      </c>
      <c r="E19" s="4" t="s">
        <v>183</v>
      </c>
      <c r="F19" s="4" t="s">
        <v>24</v>
      </c>
      <c r="G19" s="4" t="s">
        <v>365</v>
      </c>
      <c r="H19" s="4">
        <v>3710.07</v>
      </c>
      <c r="I19" s="4" t="s">
        <v>32</v>
      </c>
      <c r="J19" s="4" t="s">
        <v>366</v>
      </c>
    </row>
    <row r="20" spans="1:10" ht="15.4" x14ac:dyDescent="0.45">
      <c r="A20" s="4" t="s">
        <v>10</v>
      </c>
      <c r="B20" s="4" t="s">
        <v>11</v>
      </c>
      <c r="C20" s="7">
        <f>DATE(2025,3,13)</f>
        <v>45729</v>
      </c>
      <c r="D20" s="4" t="s">
        <v>369</v>
      </c>
      <c r="E20" s="4" t="s">
        <v>164</v>
      </c>
      <c r="F20" s="4" t="s">
        <v>370</v>
      </c>
      <c r="G20" s="4" t="s">
        <v>471</v>
      </c>
      <c r="H20" s="4">
        <v>4941.18</v>
      </c>
      <c r="I20" s="4" t="s">
        <v>33</v>
      </c>
      <c r="J20" s="4" t="s">
        <v>373</v>
      </c>
    </row>
    <row r="21" spans="1:10" ht="15.4" x14ac:dyDescent="0.45">
      <c r="A21" s="4" t="s">
        <v>10</v>
      </c>
      <c r="B21" s="4" t="s">
        <v>11</v>
      </c>
      <c r="C21" s="7">
        <f>DATE(2025,3,20)</f>
        <v>45736</v>
      </c>
      <c r="D21" s="4" t="s">
        <v>369</v>
      </c>
      <c r="E21" s="4" t="s">
        <v>164</v>
      </c>
      <c r="F21" s="4" t="s">
        <v>370</v>
      </c>
      <c r="G21" s="4" t="s">
        <v>471</v>
      </c>
      <c r="H21" s="4">
        <v>3952.94</v>
      </c>
      <c r="I21" s="4" t="s">
        <v>33</v>
      </c>
      <c r="J21" s="4" t="s">
        <v>374</v>
      </c>
    </row>
    <row r="22" spans="1:10" ht="15.4" x14ac:dyDescent="0.45">
      <c r="A22" s="4" t="s">
        <v>10</v>
      </c>
      <c r="B22" s="4" t="s">
        <v>11</v>
      </c>
      <c r="C22" s="7">
        <f>DATE(2025,3,28)</f>
        <v>45744</v>
      </c>
      <c r="D22" s="4" t="s">
        <v>369</v>
      </c>
      <c r="E22" s="4" t="s">
        <v>164</v>
      </c>
      <c r="F22" s="4" t="s">
        <v>370</v>
      </c>
      <c r="G22" s="4" t="s">
        <v>471</v>
      </c>
      <c r="H22" s="4">
        <v>3952.94</v>
      </c>
      <c r="I22" s="4" t="s">
        <v>33</v>
      </c>
      <c r="J22" s="4" t="s">
        <v>375</v>
      </c>
    </row>
    <row r="23" spans="1:10" ht="15.4" x14ac:dyDescent="0.45">
      <c r="A23" s="4" t="s">
        <v>10</v>
      </c>
      <c r="B23" s="4" t="s">
        <v>11</v>
      </c>
      <c r="C23" s="7">
        <f>DATE(2025,3,31)</f>
        <v>45747</v>
      </c>
      <c r="D23" s="4" t="s">
        <v>369</v>
      </c>
      <c r="E23" s="4" t="s">
        <v>164</v>
      </c>
      <c r="F23" s="4" t="s">
        <v>370</v>
      </c>
      <c r="G23" s="4" t="s">
        <v>471</v>
      </c>
      <c r="H23" s="4">
        <v>4941.18</v>
      </c>
      <c r="I23" s="4" t="s">
        <v>33</v>
      </c>
      <c r="J23" s="4" t="s">
        <v>376</v>
      </c>
    </row>
    <row r="24" spans="1:10" ht="15.4" x14ac:dyDescent="0.45">
      <c r="A24" s="4" t="s">
        <v>10</v>
      </c>
      <c r="B24" s="4" t="s">
        <v>11</v>
      </c>
      <c r="C24" s="7">
        <f>DATE(2025,3,20)</f>
        <v>45736</v>
      </c>
      <c r="D24" s="4" t="s">
        <v>20</v>
      </c>
      <c r="E24" s="4" t="s">
        <v>222</v>
      </c>
      <c r="F24" s="4" t="s">
        <v>27</v>
      </c>
      <c r="G24" s="4" t="s">
        <v>404</v>
      </c>
      <c r="H24" s="4">
        <v>1188</v>
      </c>
      <c r="I24" s="4" t="s">
        <v>33</v>
      </c>
      <c r="J24" s="4" t="s">
        <v>405</v>
      </c>
    </row>
    <row r="25" spans="1:10" ht="15.4" x14ac:dyDescent="0.45">
      <c r="A25" s="4" t="s">
        <v>10</v>
      </c>
      <c r="B25" s="4" t="s">
        <v>11</v>
      </c>
      <c r="C25" s="7">
        <f>DATE(2025,3,20)</f>
        <v>45736</v>
      </c>
      <c r="D25" s="4" t="s">
        <v>20</v>
      </c>
      <c r="E25" s="4" t="s">
        <v>222</v>
      </c>
      <c r="F25" s="4" t="s">
        <v>27</v>
      </c>
      <c r="G25" s="4" t="s">
        <v>406</v>
      </c>
      <c r="H25" s="4">
        <v>1108.8</v>
      </c>
      <c r="I25" s="4" t="s">
        <v>33</v>
      </c>
      <c r="J25" s="4" t="s">
        <v>407</v>
      </c>
    </row>
    <row r="26" spans="1:10" ht="15.4" x14ac:dyDescent="0.45">
      <c r="A26" s="4" t="s">
        <v>10</v>
      </c>
      <c r="B26" s="4" t="s">
        <v>11</v>
      </c>
      <c r="C26" s="7">
        <f>DATE(2025,3,31)</f>
        <v>45747</v>
      </c>
      <c r="D26" s="4" t="s">
        <v>253</v>
      </c>
      <c r="E26" s="4" t="s">
        <v>185</v>
      </c>
      <c r="F26" s="4" t="s">
        <v>254</v>
      </c>
      <c r="G26" s="4" t="s">
        <v>413</v>
      </c>
      <c r="H26" s="4">
        <v>15816.6</v>
      </c>
      <c r="I26" s="4" t="s">
        <v>33</v>
      </c>
      <c r="J26" s="4" t="s">
        <v>414</v>
      </c>
    </row>
    <row r="27" spans="1:10" ht="15.4" x14ac:dyDescent="0.45">
      <c r="A27" s="4" t="s">
        <v>10</v>
      </c>
      <c r="B27" s="4" t="s">
        <v>11</v>
      </c>
      <c r="C27" s="7">
        <f>DATE(2025,3,13)</f>
        <v>45729</v>
      </c>
      <c r="D27" s="4" t="s">
        <v>189</v>
      </c>
      <c r="E27" s="4" t="s">
        <v>190</v>
      </c>
      <c r="F27" s="4" t="s">
        <v>191</v>
      </c>
      <c r="G27" s="4" t="s">
        <v>418</v>
      </c>
      <c r="H27" s="4">
        <v>27297.99</v>
      </c>
      <c r="I27" s="4" t="s">
        <v>33</v>
      </c>
      <c r="J27" s="4" t="s">
        <v>419</v>
      </c>
    </row>
    <row r="28" spans="1:10" ht="15.4" x14ac:dyDescent="0.45">
      <c r="A28" s="4" t="s">
        <v>10</v>
      </c>
      <c r="B28" s="4" t="s">
        <v>11</v>
      </c>
      <c r="C28" s="7">
        <f>DATE(2025,3,28)</f>
        <v>45744</v>
      </c>
      <c r="D28" s="4" t="s">
        <v>189</v>
      </c>
      <c r="E28" s="4" t="s">
        <v>190</v>
      </c>
      <c r="F28" s="4" t="s">
        <v>191</v>
      </c>
      <c r="G28" s="4" t="s">
        <v>420</v>
      </c>
      <c r="H28" s="4">
        <v>20410</v>
      </c>
      <c r="I28" s="4" t="s">
        <v>33</v>
      </c>
      <c r="J28" s="4" t="s">
        <v>421</v>
      </c>
    </row>
    <row r="29" spans="1:10" ht="15.4" x14ac:dyDescent="0.45">
      <c r="A29" s="4" t="s">
        <v>10</v>
      </c>
      <c r="B29" s="4" t="s">
        <v>11</v>
      </c>
      <c r="C29" s="7">
        <f>DATE(2025,3,13)</f>
        <v>45729</v>
      </c>
      <c r="D29" s="4" t="s">
        <v>422</v>
      </c>
      <c r="E29" s="4" t="s">
        <v>190</v>
      </c>
      <c r="F29" s="4" t="s">
        <v>191</v>
      </c>
      <c r="G29" s="4" t="s">
        <v>418</v>
      </c>
      <c r="H29" s="4">
        <v>17378.759999999998</v>
      </c>
      <c r="I29" s="4" t="s">
        <v>33</v>
      </c>
      <c r="J29" s="4" t="s">
        <v>419</v>
      </c>
    </row>
    <row r="30" spans="1:10" ht="15.4" x14ac:dyDescent="0.45">
      <c r="A30" s="4" t="s">
        <v>10</v>
      </c>
      <c r="B30" s="4" t="s">
        <v>11</v>
      </c>
      <c r="C30" s="7">
        <f>DATE(2025,3,28)</f>
        <v>45744</v>
      </c>
      <c r="D30" s="4" t="s">
        <v>422</v>
      </c>
      <c r="E30" s="4" t="s">
        <v>190</v>
      </c>
      <c r="F30" s="4" t="s">
        <v>191</v>
      </c>
      <c r="G30" s="4" t="s">
        <v>420</v>
      </c>
      <c r="H30" s="4">
        <v>14263.2</v>
      </c>
      <c r="I30" s="4" t="s">
        <v>33</v>
      </c>
      <c r="J30" s="4" t="s">
        <v>421</v>
      </c>
    </row>
    <row r="31" spans="1:10" ht="15.4" x14ac:dyDescent="0.45">
      <c r="A31" s="4" t="s">
        <v>10</v>
      </c>
      <c r="B31" s="4" t="s">
        <v>11</v>
      </c>
      <c r="C31" s="7">
        <f>DATE(2025,3,13)</f>
        <v>45729</v>
      </c>
      <c r="D31" s="4" t="s">
        <v>423</v>
      </c>
      <c r="E31" s="4" t="s">
        <v>190</v>
      </c>
      <c r="F31" s="4" t="s">
        <v>191</v>
      </c>
      <c r="G31" s="4" t="s">
        <v>418</v>
      </c>
      <c r="H31" s="4">
        <v>29330.81</v>
      </c>
      <c r="I31" s="4" t="s">
        <v>33</v>
      </c>
      <c r="J31" s="4" t="s">
        <v>419</v>
      </c>
    </row>
    <row r="32" spans="1:10" ht="15.4" x14ac:dyDescent="0.45">
      <c r="A32" s="4" t="s">
        <v>10</v>
      </c>
      <c r="B32" s="4" t="s">
        <v>11</v>
      </c>
      <c r="C32" s="7">
        <f>DATE(2025,3,28)</f>
        <v>45744</v>
      </c>
      <c r="D32" s="4" t="s">
        <v>423</v>
      </c>
      <c r="E32" s="4" t="s">
        <v>190</v>
      </c>
      <c r="F32" s="4" t="s">
        <v>191</v>
      </c>
      <c r="G32" s="4" t="s">
        <v>420</v>
      </c>
      <c r="H32" s="4">
        <v>23586.33</v>
      </c>
      <c r="I32" s="4" t="s">
        <v>33</v>
      </c>
      <c r="J32" s="4" t="s">
        <v>421</v>
      </c>
    </row>
    <row r="33" spans="1:10" ht="15.4" x14ac:dyDescent="0.45">
      <c r="A33" s="4" t="s">
        <v>10</v>
      </c>
      <c r="B33" s="4" t="s">
        <v>11</v>
      </c>
      <c r="C33" s="7">
        <f>DATE(2025,3,31)</f>
        <v>45747</v>
      </c>
      <c r="D33" s="4" t="s">
        <v>426</v>
      </c>
      <c r="E33" s="4" t="s">
        <v>427</v>
      </c>
      <c r="F33" s="4" t="s">
        <v>160</v>
      </c>
      <c r="G33" s="4" t="s">
        <v>472</v>
      </c>
      <c r="H33" s="4">
        <v>93465.600000000006</v>
      </c>
      <c r="I33" s="4" t="s">
        <v>33</v>
      </c>
      <c r="J33" s="4" t="s">
        <v>428</v>
      </c>
    </row>
    <row r="34" spans="1:10" ht="15.4" x14ac:dyDescent="0.45">
      <c r="A34" s="4" t="s">
        <v>10</v>
      </c>
      <c r="B34" s="4" t="s">
        <v>11</v>
      </c>
      <c r="C34" s="7">
        <f>DATE(2025,3,31)</f>
        <v>45747</v>
      </c>
      <c r="D34" s="4" t="s">
        <v>429</v>
      </c>
      <c r="E34" s="4" t="s">
        <v>170</v>
      </c>
      <c r="F34" s="4" t="s">
        <v>26</v>
      </c>
      <c r="G34" s="4" t="s">
        <v>432</v>
      </c>
      <c r="H34" s="4">
        <v>34470</v>
      </c>
      <c r="I34" s="4" t="s">
        <v>33</v>
      </c>
      <c r="J34" s="4" t="s">
        <v>433</v>
      </c>
    </row>
    <row r="35" spans="1:10" ht="15.4" x14ac:dyDescent="0.45">
      <c r="A35" s="4" t="s">
        <v>10</v>
      </c>
      <c r="B35" s="4" t="s">
        <v>11</v>
      </c>
      <c r="C35" s="7">
        <f>DATE(2025,3,13)</f>
        <v>45729</v>
      </c>
      <c r="D35" s="4" t="s">
        <v>49</v>
      </c>
      <c r="E35" s="4" t="s">
        <v>170</v>
      </c>
      <c r="F35" s="4" t="s">
        <v>459</v>
      </c>
      <c r="G35" s="4" t="s">
        <v>460</v>
      </c>
      <c r="H35" s="4">
        <v>2052</v>
      </c>
      <c r="I35" s="4" t="s">
        <v>33</v>
      </c>
      <c r="J35" s="4" t="s">
        <v>461</v>
      </c>
    </row>
    <row r="36" spans="1:10" ht="15.4" x14ac:dyDescent="0.45">
      <c r="A36" s="4" t="s">
        <v>10</v>
      </c>
      <c r="B36" s="4" t="s">
        <v>11</v>
      </c>
      <c r="C36" s="7">
        <f>DATE(2025,3,13)</f>
        <v>45729</v>
      </c>
      <c r="D36" s="4" t="s">
        <v>49</v>
      </c>
      <c r="E36" s="4" t="s">
        <v>170</v>
      </c>
      <c r="F36" s="4" t="s">
        <v>24</v>
      </c>
      <c r="G36" s="4" t="s">
        <v>365</v>
      </c>
      <c r="H36" s="4">
        <v>5510.01</v>
      </c>
      <c r="I36" s="4" t="s">
        <v>33</v>
      </c>
      <c r="J36" s="4" t="s">
        <v>366</v>
      </c>
    </row>
    <row r="37" spans="1:10" ht="15.4" x14ac:dyDescent="0.45">
      <c r="A37" s="4" t="s">
        <v>10</v>
      </c>
      <c r="B37" s="4" t="s">
        <v>11</v>
      </c>
      <c r="C37" s="7">
        <f>DATE(2025,3,20)</f>
        <v>45736</v>
      </c>
      <c r="D37" s="4" t="s">
        <v>49</v>
      </c>
      <c r="E37" s="4" t="s">
        <v>170</v>
      </c>
      <c r="F37" s="4" t="s">
        <v>26</v>
      </c>
      <c r="G37" s="4" t="s">
        <v>462</v>
      </c>
      <c r="H37" s="4">
        <v>3523.45</v>
      </c>
      <c r="I37" s="4" t="s">
        <v>33</v>
      </c>
      <c r="J37" s="4" t="s">
        <v>463</v>
      </c>
    </row>
    <row r="38" spans="1:10" ht="15.4" x14ac:dyDescent="0.45">
      <c r="A38" s="4" t="s">
        <v>10</v>
      </c>
      <c r="B38" s="4" t="s">
        <v>11</v>
      </c>
      <c r="C38" s="7">
        <f>DATE(2025,3,20)</f>
        <v>45736</v>
      </c>
      <c r="D38" s="4" t="s">
        <v>49</v>
      </c>
      <c r="E38" s="4" t="s">
        <v>170</v>
      </c>
      <c r="F38" s="4" t="s">
        <v>464</v>
      </c>
      <c r="G38" s="4" t="s">
        <v>465</v>
      </c>
      <c r="H38" s="4">
        <v>9323.6200000000008</v>
      </c>
      <c r="I38" s="4" t="s">
        <v>33</v>
      </c>
      <c r="J38" s="4" t="s">
        <v>466</v>
      </c>
    </row>
    <row r="39" spans="1:10" ht="15.4" x14ac:dyDescent="0.45">
      <c r="A39" s="4" t="s">
        <v>10</v>
      </c>
      <c r="B39" s="4" t="s">
        <v>11</v>
      </c>
      <c r="C39" s="7">
        <f>DATE(2025,3,28)</f>
        <v>45744</v>
      </c>
      <c r="D39" s="4" t="s">
        <v>49</v>
      </c>
      <c r="E39" s="4" t="s">
        <v>170</v>
      </c>
      <c r="F39" s="4" t="s">
        <v>194</v>
      </c>
      <c r="G39" s="4" t="s">
        <v>467</v>
      </c>
      <c r="H39" s="4">
        <v>9450</v>
      </c>
      <c r="I39" s="4" t="s">
        <v>33</v>
      </c>
      <c r="J39" s="4" t="s">
        <v>468</v>
      </c>
    </row>
    <row r="40" spans="1:10" ht="15.4" x14ac:dyDescent="0.45">
      <c r="A40" s="4" t="s">
        <v>10</v>
      </c>
      <c r="B40" s="4" t="s">
        <v>11</v>
      </c>
      <c r="C40" s="7">
        <f>DATE(2025,3,28)</f>
        <v>45744</v>
      </c>
      <c r="D40" s="4" t="s">
        <v>49</v>
      </c>
      <c r="E40" s="4" t="s">
        <v>170</v>
      </c>
      <c r="F40" s="4" t="s">
        <v>194</v>
      </c>
      <c r="G40" s="4" t="s">
        <v>352</v>
      </c>
      <c r="H40" s="4">
        <v>8000</v>
      </c>
      <c r="I40" s="4" t="s">
        <v>33</v>
      </c>
      <c r="J40" s="4" t="s">
        <v>353</v>
      </c>
    </row>
    <row r="41" spans="1:10" ht="15.4" x14ac:dyDescent="0.45">
      <c r="A41" s="4" t="s">
        <v>10</v>
      </c>
      <c r="B41" s="4" t="s">
        <v>11</v>
      </c>
      <c r="C41" s="7">
        <f>DATE(2025,3,28)</f>
        <v>45744</v>
      </c>
      <c r="D41" s="4" t="s">
        <v>49</v>
      </c>
      <c r="E41" s="4" t="s">
        <v>170</v>
      </c>
      <c r="F41" s="4" t="s">
        <v>86</v>
      </c>
      <c r="G41" s="4" t="s">
        <v>469</v>
      </c>
      <c r="H41" s="4">
        <v>1684.8</v>
      </c>
      <c r="I41" s="4" t="s">
        <v>33</v>
      </c>
      <c r="J41" s="4" t="s">
        <v>470</v>
      </c>
    </row>
  </sheetData>
  <autoFilter ref="A1:J42" xr:uid="{F8905B26-4082-457F-8528-157E280C8CD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B28F-1E7F-4A08-BC9F-EC81042216F4}">
  <dimension ref="A1:J31"/>
  <sheetViews>
    <sheetView workbookViewId="0">
      <selection sqref="A1:XFD1048576"/>
    </sheetView>
  </sheetViews>
  <sheetFormatPr defaultRowHeight="15" x14ac:dyDescent="0.4"/>
  <cols>
    <col min="3" max="3" width="10.5546875" style="9" customWidth="1"/>
    <col min="4" max="4" width="19.71875" style="10" customWidth="1"/>
    <col min="5" max="6" width="19.44140625" style="10" customWidth="1"/>
    <col min="7" max="7" width="10.94140625" style="10" customWidth="1"/>
    <col min="8" max="8" width="16.21875" style="11" customWidth="1"/>
    <col min="9" max="10" width="19.44140625" style="10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f>DATE(2025,2,20)</f>
        <v>45708</v>
      </c>
      <c r="D2" s="4" t="s">
        <v>327</v>
      </c>
      <c r="E2" s="4" t="s">
        <v>164</v>
      </c>
      <c r="F2" s="4" t="s">
        <v>39</v>
      </c>
      <c r="G2" s="4" t="s">
        <v>473</v>
      </c>
      <c r="H2" s="4">
        <v>2079.7800000000002</v>
      </c>
      <c r="I2" s="4" t="s">
        <v>31</v>
      </c>
      <c r="J2" s="4" t="s">
        <v>328</v>
      </c>
    </row>
    <row r="3" spans="1:10" ht="15.4" x14ac:dyDescent="0.45">
      <c r="A3" s="4" t="s">
        <v>10</v>
      </c>
      <c r="B3" s="4" t="s">
        <v>11</v>
      </c>
      <c r="C3" s="7">
        <f>DATE(2025,2,27)</f>
        <v>45715</v>
      </c>
      <c r="D3" s="4" t="s">
        <v>327</v>
      </c>
      <c r="E3" s="4" t="s">
        <v>164</v>
      </c>
      <c r="F3" s="4" t="s">
        <v>39</v>
      </c>
      <c r="G3" s="4" t="s">
        <v>473</v>
      </c>
      <c r="H3" s="4">
        <v>2079.7800000000002</v>
      </c>
      <c r="I3" s="4" t="s">
        <v>31</v>
      </c>
      <c r="J3" s="4" t="s">
        <v>329</v>
      </c>
    </row>
    <row r="4" spans="1:10" ht="15.4" x14ac:dyDescent="0.45">
      <c r="A4" s="4" t="s">
        <v>10</v>
      </c>
      <c r="B4" s="4" t="s">
        <v>11</v>
      </c>
      <c r="C4" s="7">
        <f>DATE(2025,2,7)</f>
        <v>45695</v>
      </c>
      <c r="D4" s="4" t="s">
        <v>19</v>
      </c>
      <c r="E4" s="4" t="s">
        <v>166</v>
      </c>
      <c r="F4" s="4" t="s">
        <v>26</v>
      </c>
      <c r="G4" s="4" t="s">
        <v>346</v>
      </c>
      <c r="H4" s="4">
        <v>1244.1600000000001</v>
      </c>
      <c r="I4" s="4" t="s">
        <v>31</v>
      </c>
      <c r="J4" s="4" t="s">
        <v>347</v>
      </c>
    </row>
    <row r="5" spans="1:10" ht="15.4" x14ac:dyDescent="0.45">
      <c r="A5" s="4" t="s">
        <v>10</v>
      </c>
      <c r="B5" s="4" t="s">
        <v>11</v>
      </c>
      <c r="C5" s="7">
        <f>DATE(2025,2,20)</f>
        <v>45708</v>
      </c>
      <c r="D5" s="4" t="s">
        <v>15</v>
      </c>
      <c r="E5" s="4" t="s">
        <v>219</v>
      </c>
      <c r="F5" s="4" t="s">
        <v>58</v>
      </c>
      <c r="G5" s="4" t="s">
        <v>354</v>
      </c>
      <c r="H5" s="4">
        <v>4320</v>
      </c>
      <c r="I5" s="4" t="s">
        <v>31</v>
      </c>
      <c r="J5" s="4" t="s">
        <v>355</v>
      </c>
    </row>
    <row r="6" spans="1:10" ht="15.4" x14ac:dyDescent="0.45">
      <c r="A6" s="4" t="s">
        <v>10</v>
      </c>
      <c r="B6" s="4" t="s">
        <v>11</v>
      </c>
      <c r="C6" s="7">
        <f>DATE(2025,2,7)</f>
        <v>45695</v>
      </c>
      <c r="D6" s="4" t="s">
        <v>16</v>
      </c>
      <c r="E6" s="4" t="s">
        <v>183</v>
      </c>
      <c r="F6" s="4" t="s">
        <v>24</v>
      </c>
      <c r="G6" s="4" t="s">
        <v>363</v>
      </c>
      <c r="H6" s="4">
        <v>6468.49</v>
      </c>
      <c r="I6" s="4" t="s">
        <v>32</v>
      </c>
      <c r="J6" s="4" t="s">
        <v>364</v>
      </c>
    </row>
    <row r="7" spans="1:10" ht="15.4" x14ac:dyDescent="0.45">
      <c r="A7" s="4" t="s">
        <v>10</v>
      </c>
      <c r="B7" s="4" t="s">
        <v>11</v>
      </c>
      <c r="C7" s="7">
        <f>DATE(2025,2,27)</f>
        <v>45715</v>
      </c>
      <c r="D7" s="4" t="s">
        <v>369</v>
      </c>
      <c r="E7" s="4" t="s">
        <v>164</v>
      </c>
      <c r="F7" s="4" t="s">
        <v>370</v>
      </c>
      <c r="G7" s="4" t="s">
        <v>471</v>
      </c>
      <c r="H7" s="4">
        <v>4941.18</v>
      </c>
      <c r="I7" s="4" t="s">
        <v>33</v>
      </c>
      <c r="J7" s="4" t="s">
        <v>371</v>
      </c>
    </row>
    <row r="8" spans="1:10" ht="15.4" x14ac:dyDescent="0.45">
      <c r="A8" s="4" t="s">
        <v>10</v>
      </c>
      <c r="B8" s="4" t="s">
        <v>11</v>
      </c>
      <c r="C8" s="7">
        <f>DATE(2025,2,28)</f>
        <v>45716</v>
      </c>
      <c r="D8" s="4" t="s">
        <v>369</v>
      </c>
      <c r="E8" s="4" t="s">
        <v>164</v>
      </c>
      <c r="F8" s="4" t="s">
        <v>370</v>
      </c>
      <c r="G8" s="4" t="s">
        <v>471</v>
      </c>
      <c r="H8" s="4">
        <v>4941.18</v>
      </c>
      <c r="I8" s="4" t="s">
        <v>33</v>
      </c>
      <c r="J8" s="4" t="s">
        <v>372</v>
      </c>
    </row>
    <row r="9" spans="1:10" ht="15.4" x14ac:dyDescent="0.45">
      <c r="A9" s="4" t="s">
        <v>10</v>
      </c>
      <c r="B9" s="4" t="s">
        <v>11</v>
      </c>
      <c r="C9" s="7">
        <f>DATE(2025,2,7)</f>
        <v>45695</v>
      </c>
      <c r="D9" s="4" t="s">
        <v>377</v>
      </c>
      <c r="E9" s="4" t="s">
        <v>378</v>
      </c>
      <c r="F9" s="4" t="s">
        <v>379</v>
      </c>
      <c r="G9" s="4" t="s">
        <v>380</v>
      </c>
      <c r="H9" s="4">
        <v>7200</v>
      </c>
      <c r="I9" s="4" t="s">
        <v>33</v>
      </c>
      <c r="J9" s="4" t="s">
        <v>381</v>
      </c>
    </row>
    <row r="10" spans="1:10" ht="15.4" x14ac:dyDescent="0.45">
      <c r="A10" s="4" t="s">
        <v>10</v>
      </c>
      <c r="B10" s="4" t="s">
        <v>11</v>
      </c>
      <c r="C10" s="7">
        <f>DATE(2025,2,7)</f>
        <v>45695</v>
      </c>
      <c r="D10" s="4" t="s">
        <v>377</v>
      </c>
      <c r="E10" s="4" t="s">
        <v>378</v>
      </c>
      <c r="F10" s="4" t="s">
        <v>379</v>
      </c>
      <c r="G10" s="4" t="s">
        <v>382</v>
      </c>
      <c r="H10" s="4">
        <v>3528</v>
      </c>
      <c r="I10" s="4" t="s">
        <v>33</v>
      </c>
      <c r="J10" s="4" t="s">
        <v>383</v>
      </c>
    </row>
    <row r="11" spans="1:10" ht="15.4" x14ac:dyDescent="0.45">
      <c r="A11" s="4" t="s">
        <v>10</v>
      </c>
      <c r="B11" s="4" t="s">
        <v>11</v>
      </c>
      <c r="C11" s="7">
        <f>DATE(2025,2,7)</f>
        <v>45695</v>
      </c>
      <c r="D11" s="4" t="s">
        <v>377</v>
      </c>
      <c r="E11" s="4" t="s">
        <v>378</v>
      </c>
      <c r="F11" s="4" t="s">
        <v>379</v>
      </c>
      <c r="G11" s="4" t="s">
        <v>382</v>
      </c>
      <c r="H11" s="4">
        <v>3528</v>
      </c>
      <c r="I11" s="4" t="s">
        <v>33</v>
      </c>
      <c r="J11" s="4" t="s">
        <v>384</v>
      </c>
    </row>
    <row r="12" spans="1:10" ht="15.4" x14ac:dyDescent="0.45">
      <c r="A12" s="4" t="s">
        <v>10</v>
      </c>
      <c r="B12" s="4" t="s">
        <v>11</v>
      </c>
      <c r="C12" s="7">
        <f>DATE(2025,2,7)</f>
        <v>45695</v>
      </c>
      <c r="D12" s="4" t="s">
        <v>377</v>
      </c>
      <c r="E12" s="4" t="s">
        <v>378</v>
      </c>
      <c r="F12" s="4" t="s">
        <v>379</v>
      </c>
      <c r="G12" s="4" t="s">
        <v>385</v>
      </c>
      <c r="H12" s="4">
        <v>3528</v>
      </c>
      <c r="I12" s="4" t="s">
        <v>33</v>
      </c>
      <c r="J12" s="4" t="s">
        <v>386</v>
      </c>
    </row>
    <row r="13" spans="1:10" ht="15.4" x14ac:dyDescent="0.45">
      <c r="A13" s="4" t="s">
        <v>10</v>
      </c>
      <c r="B13" s="4" t="s">
        <v>11</v>
      </c>
      <c r="C13" s="7">
        <f>DATE(2025,2,7)</f>
        <v>45695</v>
      </c>
      <c r="D13" s="4" t="s">
        <v>377</v>
      </c>
      <c r="E13" s="4" t="s">
        <v>378</v>
      </c>
      <c r="F13" s="4" t="s">
        <v>379</v>
      </c>
      <c r="G13" s="4" t="s">
        <v>387</v>
      </c>
      <c r="H13" s="4">
        <v>4800</v>
      </c>
      <c r="I13" s="4" t="s">
        <v>33</v>
      </c>
      <c r="J13" s="4" t="s">
        <v>388</v>
      </c>
    </row>
    <row r="14" spans="1:10" ht="15.4" x14ac:dyDescent="0.45">
      <c r="A14" s="4" t="s">
        <v>10</v>
      </c>
      <c r="B14" s="4" t="s">
        <v>11</v>
      </c>
      <c r="C14" s="7">
        <f>DATE(2025,2,13)</f>
        <v>45701</v>
      </c>
      <c r="D14" s="4" t="s">
        <v>377</v>
      </c>
      <c r="E14" s="4" t="s">
        <v>378</v>
      </c>
      <c r="F14" s="4" t="s">
        <v>379</v>
      </c>
      <c r="G14" s="4" t="s">
        <v>389</v>
      </c>
      <c r="H14" s="4">
        <v>6000</v>
      </c>
      <c r="I14" s="4" t="s">
        <v>33</v>
      </c>
      <c r="J14" s="4" t="s">
        <v>390</v>
      </c>
    </row>
    <row r="15" spans="1:10" ht="15.4" x14ac:dyDescent="0.45">
      <c r="A15" s="4" t="s">
        <v>10</v>
      </c>
      <c r="B15" s="4" t="s">
        <v>11</v>
      </c>
      <c r="C15" s="7">
        <f>DATE(2025,2,7)</f>
        <v>45695</v>
      </c>
      <c r="D15" s="4" t="s">
        <v>18</v>
      </c>
      <c r="E15" s="4" t="s">
        <v>171</v>
      </c>
      <c r="F15" s="4" t="s">
        <v>24</v>
      </c>
      <c r="G15" s="4" t="s">
        <v>363</v>
      </c>
      <c r="H15" s="4">
        <v>2551.7600000000002</v>
      </c>
      <c r="I15" s="4" t="s">
        <v>33</v>
      </c>
      <c r="J15" s="4" t="s">
        <v>364</v>
      </c>
    </row>
    <row r="16" spans="1:10" ht="15.4" x14ac:dyDescent="0.45">
      <c r="A16" s="4" t="s">
        <v>10</v>
      </c>
      <c r="B16" s="4" t="s">
        <v>11</v>
      </c>
      <c r="C16" s="7">
        <f>DATE(2025,2,13)</f>
        <v>45701</v>
      </c>
      <c r="D16" s="4" t="s">
        <v>246</v>
      </c>
      <c r="E16" s="4" t="s">
        <v>164</v>
      </c>
      <c r="F16" s="4" t="s">
        <v>39</v>
      </c>
      <c r="G16" s="4" t="s">
        <v>474</v>
      </c>
      <c r="H16" s="4">
        <v>3495.06</v>
      </c>
      <c r="I16" s="4" t="s">
        <v>33</v>
      </c>
      <c r="J16" s="4" t="s">
        <v>394</v>
      </c>
    </row>
    <row r="17" spans="1:10" ht="15.4" x14ac:dyDescent="0.45">
      <c r="A17" s="4" t="s">
        <v>10</v>
      </c>
      <c r="B17" s="4" t="s">
        <v>11</v>
      </c>
      <c r="C17" s="7">
        <f>DATE(2025,2,28)</f>
        <v>45716</v>
      </c>
      <c r="D17" s="4" t="s">
        <v>246</v>
      </c>
      <c r="E17" s="4" t="s">
        <v>164</v>
      </c>
      <c r="F17" s="4" t="s">
        <v>39</v>
      </c>
      <c r="G17" s="4" t="s">
        <v>475</v>
      </c>
      <c r="H17" s="4">
        <v>1800</v>
      </c>
      <c r="I17" s="4" t="s">
        <v>33</v>
      </c>
      <c r="J17" s="4" t="s">
        <v>395</v>
      </c>
    </row>
    <row r="18" spans="1:10" ht="15.4" x14ac:dyDescent="0.45">
      <c r="A18" s="4" t="s">
        <v>10</v>
      </c>
      <c r="B18" s="4" t="s">
        <v>11</v>
      </c>
      <c r="C18" s="7">
        <f>DATE(2025,2,20)</f>
        <v>45708</v>
      </c>
      <c r="D18" s="4" t="s">
        <v>396</v>
      </c>
      <c r="E18" s="4" t="s">
        <v>397</v>
      </c>
      <c r="F18" s="4" t="s">
        <v>398</v>
      </c>
      <c r="G18" s="4" t="s">
        <v>399</v>
      </c>
      <c r="H18" s="4">
        <v>1265</v>
      </c>
      <c r="I18" s="4" t="s">
        <v>33</v>
      </c>
      <c r="J18" s="4" t="s">
        <v>400</v>
      </c>
    </row>
    <row r="19" spans="1:10" ht="15.4" x14ac:dyDescent="0.45">
      <c r="A19" s="4" t="s">
        <v>10</v>
      </c>
      <c r="B19" s="4" t="s">
        <v>11</v>
      </c>
      <c r="C19" s="7">
        <f>DATE(2025,2,7)</f>
        <v>45695</v>
      </c>
      <c r="D19" s="4" t="s">
        <v>408</v>
      </c>
      <c r="E19" s="4" t="s">
        <v>222</v>
      </c>
      <c r="F19" s="4" t="s">
        <v>27</v>
      </c>
      <c r="G19" s="4" t="s">
        <v>476</v>
      </c>
      <c r="H19" s="4">
        <v>2059.1999999999998</v>
      </c>
      <c r="I19" s="4" t="s">
        <v>33</v>
      </c>
      <c r="J19" s="4" t="s">
        <v>410</v>
      </c>
    </row>
    <row r="20" spans="1:10" ht="15.4" x14ac:dyDescent="0.45">
      <c r="A20" s="4" t="s">
        <v>10</v>
      </c>
      <c r="B20" s="4" t="s">
        <v>11</v>
      </c>
      <c r="C20" s="7">
        <f>DATE(2025,2,27)</f>
        <v>45715</v>
      </c>
      <c r="D20" s="4" t="s">
        <v>189</v>
      </c>
      <c r="E20" s="4" t="s">
        <v>190</v>
      </c>
      <c r="F20" s="4" t="s">
        <v>415</v>
      </c>
      <c r="G20" s="4" t="s">
        <v>416</v>
      </c>
      <c r="H20" s="4">
        <v>4031</v>
      </c>
      <c r="I20" s="4" t="s">
        <v>33</v>
      </c>
      <c r="J20" s="4" t="s">
        <v>417</v>
      </c>
    </row>
    <row r="21" spans="1:10" ht="15.4" x14ac:dyDescent="0.45">
      <c r="A21" s="4" t="s">
        <v>10</v>
      </c>
      <c r="B21" s="4" t="s">
        <v>11</v>
      </c>
      <c r="C21" s="7">
        <f>DATE(2025,2,28)</f>
        <v>45716</v>
      </c>
      <c r="D21" s="4" t="s">
        <v>289</v>
      </c>
      <c r="E21" s="4" t="s">
        <v>290</v>
      </c>
      <c r="F21" s="4" t="s">
        <v>26</v>
      </c>
      <c r="G21" s="4" t="s">
        <v>424</v>
      </c>
      <c r="H21" s="4">
        <v>6606</v>
      </c>
      <c r="I21" s="4" t="s">
        <v>33</v>
      </c>
      <c r="J21" s="4" t="s">
        <v>425</v>
      </c>
    </row>
    <row r="22" spans="1:10" ht="15.4" x14ac:dyDescent="0.45">
      <c r="A22" s="4" t="s">
        <v>10</v>
      </c>
      <c r="B22" s="4" t="s">
        <v>11</v>
      </c>
      <c r="C22" s="7">
        <f>DATE(2025,2,20)</f>
        <v>45708</v>
      </c>
      <c r="D22" s="4" t="s">
        <v>429</v>
      </c>
      <c r="E22" s="4" t="s">
        <v>170</v>
      </c>
      <c r="F22" s="4" t="s">
        <v>26</v>
      </c>
      <c r="G22" s="4" t="s">
        <v>430</v>
      </c>
      <c r="H22" s="4">
        <v>45960</v>
      </c>
      <c r="I22" s="4" t="s">
        <v>33</v>
      </c>
      <c r="J22" s="4" t="s">
        <v>431</v>
      </c>
    </row>
    <row r="23" spans="1:10" ht="15.4" x14ac:dyDescent="0.45">
      <c r="A23" s="4" t="s">
        <v>10</v>
      </c>
      <c r="B23" s="4" t="s">
        <v>11</v>
      </c>
      <c r="C23" s="7">
        <f>DATE(2025,2,7)</f>
        <v>45695</v>
      </c>
      <c r="D23" s="4" t="s">
        <v>49</v>
      </c>
      <c r="E23" s="4" t="s">
        <v>170</v>
      </c>
      <c r="F23" s="4" t="s">
        <v>439</v>
      </c>
      <c r="G23" s="4" t="s">
        <v>440</v>
      </c>
      <c r="H23" s="4">
        <v>2250</v>
      </c>
      <c r="I23" s="4" t="s">
        <v>33</v>
      </c>
      <c r="J23" s="4" t="s">
        <v>441</v>
      </c>
    </row>
    <row r="24" spans="1:10" ht="15.4" x14ac:dyDescent="0.45">
      <c r="A24" s="4" t="s">
        <v>10</v>
      </c>
      <c r="B24" s="4" t="s">
        <v>11</v>
      </c>
      <c r="C24" s="7">
        <f>DATE(2025,2,7)</f>
        <v>45695</v>
      </c>
      <c r="D24" s="4" t="s">
        <v>49</v>
      </c>
      <c r="E24" s="4" t="s">
        <v>170</v>
      </c>
      <c r="F24" s="4" t="s">
        <v>442</v>
      </c>
      <c r="G24" s="4" t="s">
        <v>443</v>
      </c>
      <c r="H24" s="4">
        <v>2495</v>
      </c>
      <c r="I24" s="4" t="s">
        <v>33</v>
      </c>
      <c r="J24" s="4" t="s">
        <v>444</v>
      </c>
    </row>
    <row r="25" spans="1:10" ht="15.4" x14ac:dyDescent="0.45">
      <c r="A25" s="4" t="s">
        <v>10</v>
      </c>
      <c r="B25" s="4" t="s">
        <v>11</v>
      </c>
      <c r="C25" s="7">
        <f>DATE(2025,2,7)</f>
        <v>45695</v>
      </c>
      <c r="D25" s="4" t="s">
        <v>49</v>
      </c>
      <c r="E25" s="4" t="s">
        <v>170</v>
      </c>
      <c r="F25" s="4" t="s">
        <v>445</v>
      </c>
      <c r="G25" s="4" t="s">
        <v>446</v>
      </c>
      <c r="H25" s="4">
        <v>1500</v>
      </c>
      <c r="I25" s="4" t="s">
        <v>33</v>
      </c>
      <c r="J25" s="4" t="s">
        <v>447</v>
      </c>
    </row>
    <row r="26" spans="1:10" ht="15.4" x14ac:dyDescent="0.45">
      <c r="A26" s="4" t="s">
        <v>10</v>
      </c>
      <c r="B26" s="4" t="s">
        <v>11</v>
      </c>
      <c r="C26" s="7">
        <f>DATE(2025,2,7)</f>
        <v>45695</v>
      </c>
      <c r="D26" s="4" t="s">
        <v>49</v>
      </c>
      <c r="E26" s="4" t="s">
        <v>170</v>
      </c>
      <c r="F26" s="4" t="s">
        <v>24</v>
      </c>
      <c r="G26" s="4" t="s">
        <v>363</v>
      </c>
      <c r="H26" s="4">
        <v>3344.28</v>
      </c>
      <c r="I26" s="4" t="s">
        <v>33</v>
      </c>
      <c r="J26" s="4" t="s">
        <v>364</v>
      </c>
    </row>
    <row r="27" spans="1:10" ht="15.4" x14ac:dyDescent="0.45">
      <c r="A27" s="4" t="s">
        <v>10</v>
      </c>
      <c r="B27" s="4" t="s">
        <v>11</v>
      </c>
      <c r="C27" s="7">
        <f>DATE(2025,2,13)</f>
        <v>45701</v>
      </c>
      <c r="D27" s="4" t="s">
        <v>49</v>
      </c>
      <c r="E27" s="4" t="s">
        <v>170</v>
      </c>
      <c r="F27" s="4" t="s">
        <v>448</v>
      </c>
      <c r="G27" s="4" t="s">
        <v>449</v>
      </c>
      <c r="H27" s="4">
        <v>6358.79</v>
      </c>
      <c r="I27" s="4" t="s">
        <v>33</v>
      </c>
      <c r="J27" s="4" t="s">
        <v>450</v>
      </c>
    </row>
    <row r="28" spans="1:10" ht="15.4" x14ac:dyDescent="0.45">
      <c r="A28" s="4" t="s">
        <v>10</v>
      </c>
      <c r="B28" s="4" t="s">
        <v>11</v>
      </c>
      <c r="C28" s="7">
        <f>DATE(2025,2,20)</f>
        <v>45708</v>
      </c>
      <c r="D28" s="4" t="s">
        <v>49</v>
      </c>
      <c r="E28" s="4" t="s">
        <v>170</v>
      </c>
      <c r="F28" s="4" t="s">
        <v>26</v>
      </c>
      <c r="G28" s="4" t="s">
        <v>451</v>
      </c>
      <c r="H28" s="4">
        <v>32129.35</v>
      </c>
      <c r="I28" s="4" t="s">
        <v>33</v>
      </c>
      <c r="J28" s="4" t="s">
        <v>452</v>
      </c>
    </row>
    <row r="29" spans="1:10" ht="15.4" x14ac:dyDescent="0.45">
      <c r="A29" s="4" t="s">
        <v>10</v>
      </c>
      <c r="B29" s="4" t="s">
        <v>11</v>
      </c>
      <c r="C29" s="7">
        <f>DATE(2025,2,20)</f>
        <v>45708</v>
      </c>
      <c r="D29" s="4" t="s">
        <v>49</v>
      </c>
      <c r="E29" s="4" t="s">
        <v>170</v>
      </c>
      <c r="F29" s="4" t="s">
        <v>26</v>
      </c>
      <c r="G29" s="4" t="s">
        <v>453</v>
      </c>
      <c r="H29" s="4">
        <v>1266.8399999999999</v>
      </c>
      <c r="I29" s="4" t="s">
        <v>33</v>
      </c>
      <c r="J29" s="4" t="s">
        <v>454</v>
      </c>
    </row>
    <row r="30" spans="1:10" ht="15.4" x14ac:dyDescent="0.45">
      <c r="A30" s="4" t="s">
        <v>10</v>
      </c>
      <c r="B30" s="4" t="s">
        <v>11</v>
      </c>
      <c r="C30" s="7">
        <f>DATE(2025,2,20)</f>
        <v>45708</v>
      </c>
      <c r="D30" s="4" t="s">
        <v>49</v>
      </c>
      <c r="E30" s="4" t="s">
        <v>170</v>
      </c>
      <c r="F30" s="4" t="s">
        <v>26</v>
      </c>
      <c r="G30" s="4" t="s">
        <v>455</v>
      </c>
      <c r="H30" s="4">
        <v>2967.04</v>
      </c>
      <c r="I30" s="4" t="s">
        <v>33</v>
      </c>
      <c r="J30" s="4" t="s">
        <v>456</v>
      </c>
    </row>
    <row r="31" spans="1:10" ht="15.4" x14ac:dyDescent="0.45">
      <c r="A31" s="4" t="s">
        <v>10</v>
      </c>
      <c r="B31" s="4" t="s">
        <v>11</v>
      </c>
      <c r="C31" s="7">
        <f>DATE(2025,2,20)</f>
        <v>45708</v>
      </c>
      <c r="D31" s="4" t="s">
        <v>49</v>
      </c>
      <c r="E31" s="4" t="s">
        <v>170</v>
      </c>
      <c r="F31" s="4" t="s">
        <v>26</v>
      </c>
      <c r="G31" s="4" t="s">
        <v>457</v>
      </c>
      <c r="H31" s="4">
        <v>3214.28</v>
      </c>
      <c r="I31" s="4" t="s">
        <v>33</v>
      </c>
      <c r="J31" s="4" t="s">
        <v>458</v>
      </c>
    </row>
  </sheetData>
  <autoFilter ref="A1:J32" xr:uid="{7A38B28F-1E7F-4A08-BC9F-EC81042216F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9506-41AB-4DD8-9A1D-7ABF00460BF5}">
  <dimension ref="A1:J14"/>
  <sheetViews>
    <sheetView workbookViewId="0">
      <selection activeCell="C26" sqref="C26"/>
    </sheetView>
  </sheetViews>
  <sheetFormatPr defaultRowHeight="15" x14ac:dyDescent="0.4"/>
  <cols>
    <col min="3" max="3" width="10.5546875" style="9" customWidth="1"/>
    <col min="4" max="4" width="19.71875" style="10" customWidth="1"/>
    <col min="5" max="6" width="19.44140625" style="10" customWidth="1"/>
    <col min="7" max="7" width="10.94140625" style="10" customWidth="1"/>
    <col min="8" max="8" width="16.21875" style="11" customWidth="1"/>
    <col min="9" max="10" width="19.44140625" style="10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f>DATE(2025,1,9)</f>
        <v>45666</v>
      </c>
      <c r="D2" s="4" t="s">
        <v>165</v>
      </c>
      <c r="E2" s="4" t="s">
        <v>166</v>
      </c>
      <c r="F2" s="4" t="s">
        <v>160</v>
      </c>
      <c r="G2" s="4" t="s">
        <v>342</v>
      </c>
      <c r="H2" s="4">
        <v>8191.2</v>
      </c>
      <c r="I2" s="4" t="s">
        <v>31</v>
      </c>
      <c r="J2" s="4" t="s">
        <v>343</v>
      </c>
    </row>
    <row r="3" spans="1:10" ht="15.4" x14ac:dyDescent="0.45">
      <c r="A3" s="4" t="s">
        <v>10</v>
      </c>
      <c r="B3" s="4" t="s">
        <v>11</v>
      </c>
      <c r="C3" s="7">
        <f>DATE(2025,1,9)</f>
        <v>45666</v>
      </c>
      <c r="D3" s="4" t="s">
        <v>19</v>
      </c>
      <c r="E3" s="4" t="s">
        <v>166</v>
      </c>
      <c r="F3" s="4" t="s">
        <v>26</v>
      </c>
      <c r="G3" s="4" t="s">
        <v>344</v>
      </c>
      <c r="H3" s="4">
        <v>1244.1600000000001</v>
      </c>
      <c r="I3" s="4" t="s">
        <v>31</v>
      </c>
      <c r="J3" s="4" t="s">
        <v>345</v>
      </c>
    </row>
    <row r="4" spans="1:10" ht="15.4" x14ac:dyDescent="0.45">
      <c r="A4" s="4" t="s">
        <v>10</v>
      </c>
      <c r="B4" s="4" t="s">
        <v>11</v>
      </c>
      <c r="C4" s="7">
        <f>DATE(2025,1,9)</f>
        <v>45666</v>
      </c>
      <c r="D4" s="4" t="s">
        <v>16</v>
      </c>
      <c r="E4" s="4" t="s">
        <v>183</v>
      </c>
      <c r="F4" s="4" t="s">
        <v>24</v>
      </c>
      <c r="G4" s="4" t="s">
        <v>361</v>
      </c>
      <c r="H4" s="4">
        <v>6171.69</v>
      </c>
      <c r="I4" s="4" t="s">
        <v>32</v>
      </c>
      <c r="J4" s="4" t="s">
        <v>362</v>
      </c>
    </row>
    <row r="5" spans="1:10" ht="15.4" x14ac:dyDescent="0.45">
      <c r="A5" s="4" t="s">
        <v>10</v>
      </c>
      <c r="B5" s="4" t="s">
        <v>11</v>
      </c>
      <c r="C5" s="7">
        <f>DATE(2025,1,9)</f>
        <v>45666</v>
      </c>
      <c r="D5" s="4" t="s">
        <v>169</v>
      </c>
      <c r="E5" s="4" t="s">
        <v>164</v>
      </c>
      <c r="F5" s="4" t="s">
        <v>163</v>
      </c>
      <c r="G5" s="4" t="s">
        <v>367</v>
      </c>
      <c r="H5" s="4">
        <v>32771.550000000003</v>
      </c>
      <c r="I5" s="4" t="s">
        <v>33</v>
      </c>
      <c r="J5" s="4" t="s">
        <v>368</v>
      </c>
    </row>
    <row r="6" spans="1:10" ht="15.4" x14ac:dyDescent="0.45">
      <c r="A6" s="4" t="s">
        <v>10</v>
      </c>
      <c r="B6" s="4" t="s">
        <v>11</v>
      </c>
      <c r="C6" s="7">
        <f>DATE(2025,1,9)</f>
        <v>45666</v>
      </c>
      <c r="D6" s="4" t="s">
        <v>18</v>
      </c>
      <c r="E6" s="4" t="s">
        <v>171</v>
      </c>
      <c r="F6" s="4" t="s">
        <v>24</v>
      </c>
      <c r="G6" s="4" t="s">
        <v>361</v>
      </c>
      <c r="H6" s="4">
        <v>7754.37</v>
      </c>
      <c r="I6" s="4" t="s">
        <v>33</v>
      </c>
      <c r="J6" s="4" t="s">
        <v>362</v>
      </c>
    </row>
    <row r="7" spans="1:10" ht="15.4" x14ac:dyDescent="0.45">
      <c r="A7" s="4" t="s">
        <v>10</v>
      </c>
      <c r="B7" s="4" t="s">
        <v>11</v>
      </c>
      <c r="C7" s="7">
        <f>DATE(2025,1,9)</f>
        <v>45666</v>
      </c>
      <c r="D7" s="4" t="s">
        <v>246</v>
      </c>
      <c r="E7" s="4" t="s">
        <v>164</v>
      </c>
      <c r="F7" s="4" t="s">
        <v>391</v>
      </c>
      <c r="G7" s="4" t="s">
        <v>392</v>
      </c>
      <c r="H7" s="4">
        <v>8568</v>
      </c>
      <c r="I7" s="4" t="s">
        <v>33</v>
      </c>
      <c r="J7" s="4" t="s">
        <v>393</v>
      </c>
    </row>
    <row r="8" spans="1:10" ht="15.4" x14ac:dyDescent="0.45">
      <c r="A8" s="4" t="s">
        <v>10</v>
      </c>
      <c r="B8" s="4" t="s">
        <v>11</v>
      </c>
      <c r="C8" s="7">
        <f>DATE(2025,1,9)</f>
        <v>45666</v>
      </c>
      <c r="D8" s="4" t="s">
        <v>20</v>
      </c>
      <c r="E8" s="4" t="s">
        <v>222</v>
      </c>
      <c r="F8" s="4" t="s">
        <v>27</v>
      </c>
      <c r="G8" s="4" t="s">
        <v>401</v>
      </c>
      <c r="H8" s="4">
        <v>1346.4</v>
      </c>
      <c r="I8" s="4" t="s">
        <v>33</v>
      </c>
      <c r="J8" s="4" t="s">
        <v>402</v>
      </c>
    </row>
    <row r="9" spans="1:10" ht="15.4" x14ac:dyDescent="0.45">
      <c r="A9" s="4" t="s">
        <v>10</v>
      </c>
      <c r="B9" s="4" t="s">
        <v>11</v>
      </c>
      <c r="C9" s="7">
        <f>DATE(2025,1,9)</f>
        <v>45666</v>
      </c>
      <c r="D9" s="4" t="s">
        <v>20</v>
      </c>
      <c r="E9" s="4" t="s">
        <v>222</v>
      </c>
      <c r="F9" s="4" t="s">
        <v>27</v>
      </c>
      <c r="G9" s="4" t="s">
        <v>401</v>
      </c>
      <c r="H9" s="4">
        <v>1346.4</v>
      </c>
      <c r="I9" s="4" t="s">
        <v>33</v>
      </c>
      <c r="J9" s="4" t="s">
        <v>403</v>
      </c>
    </row>
    <row r="10" spans="1:10" ht="15.4" x14ac:dyDescent="0.45">
      <c r="A10" s="4" t="s">
        <v>10</v>
      </c>
      <c r="B10" s="4" t="s">
        <v>11</v>
      </c>
      <c r="C10" s="7">
        <f>DATE(2025,1,9)</f>
        <v>45666</v>
      </c>
      <c r="D10" s="4" t="s">
        <v>408</v>
      </c>
      <c r="E10" s="4" t="s">
        <v>222</v>
      </c>
      <c r="F10" s="4" t="s">
        <v>27</v>
      </c>
      <c r="G10" s="4" t="s">
        <v>401</v>
      </c>
      <c r="H10" s="4">
        <v>1900.8</v>
      </c>
      <c r="I10" s="4" t="s">
        <v>33</v>
      </c>
      <c r="J10" s="4" t="s">
        <v>409</v>
      </c>
    </row>
    <row r="11" spans="1:10" ht="15.4" x14ac:dyDescent="0.45">
      <c r="A11" s="4" t="s">
        <v>10</v>
      </c>
      <c r="B11" s="4" t="s">
        <v>11</v>
      </c>
      <c r="C11" s="7">
        <f>DATE(2025,1,23)</f>
        <v>45680</v>
      </c>
      <c r="D11" s="4" t="s">
        <v>253</v>
      </c>
      <c r="E11" s="4" t="s">
        <v>185</v>
      </c>
      <c r="F11" s="4" t="s">
        <v>254</v>
      </c>
      <c r="G11" s="4" t="s">
        <v>411</v>
      </c>
      <c r="H11" s="4">
        <v>15816.6</v>
      </c>
      <c r="I11" s="4" t="s">
        <v>33</v>
      </c>
      <c r="J11" s="4" t="s">
        <v>412</v>
      </c>
    </row>
    <row r="12" spans="1:10" ht="15.4" x14ac:dyDescent="0.45">
      <c r="A12" s="4" t="s">
        <v>10</v>
      </c>
      <c r="B12" s="4" t="s">
        <v>11</v>
      </c>
      <c r="C12" s="7">
        <f>DATE(2025,1,31)</f>
        <v>45688</v>
      </c>
      <c r="D12" s="4" t="s">
        <v>49</v>
      </c>
      <c r="E12" s="4" t="s">
        <v>170</v>
      </c>
      <c r="F12" s="4" t="s">
        <v>65</v>
      </c>
      <c r="G12" s="4" t="s">
        <v>434</v>
      </c>
      <c r="H12" s="4">
        <v>5148</v>
      </c>
      <c r="I12" s="4" t="s">
        <v>33</v>
      </c>
      <c r="J12" s="4" t="s">
        <v>435</v>
      </c>
    </row>
    <row r="13" spans="1:10" ht="15.4" x14ac:dyDescent="0.45">
      <c r="A13" s="4" t="s">
        <v>10</v>
      </c>
      <c r="B13" s="4" t="s">
        <v>11</v>
      </c>
      <c r="C13" s="7">
        <f>DATE(2025,1,31)</f>
        <v>45688</v>
      </c>
      <c r="D13" s="4" t="s">
        <v>49</v>
      </c>
      <c r="E13" s="4" t="s">
        <v>170</v>
      </c>
      <c r="F13" s="4" t="s">
        <v>436</v>
      </c>
      <c r="G13" s="4" t="s">
        <v>437</v>
      </c>
      <c r="H13" s="4">
        <v>8100</v>
      </c>
      <c r="I13" s="4" t="s">
        <v>33</v>
      </c>
      <c r="J13" s="4" t="s">
        <v>438</v>
      </c>
    </row>
    <row r="14" spans="1:10" ht="15.4" x14ac:dyDescent="0.45">
      <c r="A14" s="4"/>
      <c r="B14" s="4"/>
      <c r="C14" s="7"/>
      <c r="D14" s="4"/>
      <c r="E14" s="4"/>
      <c r="F14" s="4"/>
      <c r="G14" s="4"/>
      <c r="H14" s="4"/>
      <c r="I14" s="4"/>
      <c r="J14" s="4"/>
    </row>
  </sheetData>
  <autoFilter ref="A1:J14" xr:uid="{A6A99506-41AB-4DD8-9A1D-7ABF00460BF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16D2-C8F8-4EE4-86A7-AA5735D9FAC8}">
  <dimension ref="A1:J15"/>
  <sheetViews>
    <sheetView topLeftCell="E1" workbookViewId="0">
      <selection activeCell="F22" sqref="F22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v>45638</v>
      </c>
      <c r="D2" s="4" t="s">
        <v>42</v>
      </c>
      <c r="E2" s="4" t="s">
        <v>164</v>
      </c>
      <c r="F2" s="4" t="s">
        <v>306</v>
      </c>
      <c r="G2" s="4" t="s">
        <v>307</v>
      </c>
      <c r="H2" s="4">
        <v>2784</v>
      </c>
      <c r="I2" s="4" t="s">
        <v>29</v>
      </c>
      <c r="J2" s="4" t="s">
        <v>308</v>
      </c>
    </row>
    <row r="3" spans="1:10" ht="15.4" x14ac:dyDescent="0.45">
      <c r="A3" s="4" t="s">
        <v>10</v>
      </c>
      <c r="B3" s="4" t="s">
        <v>11</v>
      </c>
      <c r="C3" s="7">
        <v>45631</v>
      </c>
      <c r="D3" s="4" t="s">
        <v>98</v>
      </c>
      <c r="E3" s="4" t="s">
        <v>171</v>
      </c>
      <c r="F3" s="4" t="s">
        <v>24</v>
      </c>
      <c r="G3" s="4" t="s">
        <v>309</v>
      </c>
      <c r="H3" s="4">
        <v>1147.58</v>
      </c>
      <c r="I3" s="4" t="s">
        <v>29</v>
      </c>
      <c r="J3" s="4" t="s">
        <v>310</v>
      </c>
    </row>
    <row r="4" spans="1:10" ht="15.4" x14ac:dyDescent="0.45">
      <c r="A4" s="4" t="s">
        <v>10</v>
      </c>
      <c r="B4" s="4" t="s">
        <v>11</v>
      </c>
      <c r="C4" s="7">
        <v>45631</v>
      </c>
      <c r="D4" s="4" t="s">
        <v>19</v>
      </c>
      <c r="E4" s="4" t="s">
        <v>166</v>
      </c>
      <c r="F4" s="4" t="s">
        <v>26</v>
      </c>
      <c r="G4" s="4" t="s">
        <v>311</v>
      </c>
      <c r="H4" s="4">
        <v>1244.1600000000001</v>
      </c>
      <c r="I4" s="4" t="s">
        <v>31</v>
      </c>
      <c r="J4" s="4" t="s">
        <v>312</v>
      </c>
    </row>
    <row r="5" spans="1:10" ht="15.4" x14ac:dyDescent="0.45">
      <c r="A5" s="4" t="s">
        <v>10</v>
      </c>
      <c r="B5" s="4" t="s">
        <v>11</v>
      </c>
      <c r="C5" s="7">
        <v>45631</v>
      </c>
      <c r="D5" s="4" t="s">
        <v>21</v>
      </c>
      <c r="E5" s="4" t="s">
        <v>166</v>
      </c>
      <c r="F5" s="4" t="s">
        <v>47</v>
      </c>
      <c r="G5" s="4" t="s">
        <v>313</v>
      </c>
      <c r="H5" s="4">
        <v>1428</v>
      </c>
      <c r="I5" s="4" t="s">
        <v>31</v>
      </c>
      <c r="J5" s="4" t="s">
        <v>314</v>
      </c>
    </row>
    <row r="6" spans="1:10" ht="15.4" x14ac:dyDescent="0.45">
      <c r="A6" s="4" t="s">
        <v>10</v>
      </c>
      <c r="B6" s="4" t="s">
        <v>11</v>
      </c>
      <c r="C6" s="7">
        <v>45638</v>
      </c>
      <c r="D6" s="4" t="s">
        <v>21</v>
      </c>
      <c r="E6" s="4" t="s">
        <v>166</v>
      </c>
      <c r="F6" s="4" t="s">
        <v>194</v>
      </c>
      <c r="G6" s="4" t="s">
        <v>315</v>
      </c>
      <c r="H6" s="4">
        <v>6000</v>
      </c>
      <c r="I6" s="4" t="s">
        <v>31</v>
      </c>
      <c r="J6" s="4" t="s">
        <v>316</v>
      </c>
    </row>
    <row r="7" spans="1:10" ht="15.4" x14ac:dyDescent="0.45">
      <c r="A7" s="4" t="s">
        <v>10</v>
      </c>
      <c r="B7" s="4" t="s">
        <v>11</v>
      </c>
      <c r="C7" s="7">
        <v>45631</v>
      </c>
      <c r="D7" s="4" t="s">
        <v>317</v>
      </c>
      <c r="E7" s="4" t="s">
        <v>171</v>
      </c>
      <c r="F7" s="4" t="s">
        <v>24</v>
      </c>
      <c r="G7" s="4" t="s">
        <v>309</v>
      </c>
      <c r="H7" s="4">
        <v>1084.8900000000001</v>
      </c>
      <c r="I7" s="4" t="s">
        <v>32</v>
      </c>
      <c r="J7" s="4" t="s">
        <v>310</v>
      </c>
    </row>
    <row r="8" spans="1:10" ht="15.4" x14ac:dyDescent="0.45">
      <c r="A8" s="4" t="s">
        <v>10</v>
      </c>
      <c r="B8" s="4" t="s">
        <v>11</v>
      </c>
      <c r="C8" s="7">
        <v>45631</v>
      </c>
      <c r="D8" s="4" t="s">
        <v>16</v>
      </c>
      <c r="E8" s="4" t="s">
        <v>183</v>
      </c>
      <c r="F8" s="4" t="s">
        <v>24</v>
      </c>
      <c r="G8" s="4" t="s">
        <v>309</v>
      </c>
      <c r="H8" s="4">
        <v>5364.38</v>
      </c>
      <c r="I8" s="4" t="s">
        <v>32</v>
      </c>
      <c r="J8" s="4" t="s">
        <v>310</v>
      </c>
    </row>
    <row r="9" spans="1:10" ht="15.4" x14ac:dyDescent="0.45">
      <c r="A9" s="4" t="s">
        <v>10</v>
      </c>
      <c r="B9" s="4" t="s">
        <v>11</v>
      </c>
      <c r="C9" s="7">
        <v>45631</v>
      </c>
      <c r="D9" s="4" t="s">
        <v>18</v>
      </c>
      <c r="E9" s="4" t="s">
        <v>171</v>
      </c>
      <c r="F9" s="4" t="s">
        <v>24</v>
      </c>
      <c r="G9" s="4" t="s">
        <v>309</v>
      </c>
      <c r="H9" s="4">
        <v>5766.52</v>
      </c>
      <c r="I9" s="4" t="s">
        <v>33</v>
      </c>
      <c r="J9" s="4" t="s">
        <v>310</v>
      </c>
    </row>
    <row r="10" spans="1:10" ht="15.4" x14ac:dyDescent="0.45">
      <c r="A10" s="4" t="s">
        <v>10</v>
      </c>
      <c r="B10" s="4" t="s">
        <v>11</v>
      </c>
      <c r="C10" s="7">
        <v>45631</v>
      </c>
      <c r="D10" s="4" t="s">
        <v>246</v>
      </c>
      <c r="E10" s="4" t="s">
        <v>164</v>
      </c>
      <c r="F10" s="4" t="s">
        <v>39</v>
      </c>
      <c r="G10" s="4" t="s">
        <v>325</v>
      </c>
      <c r="H10" s="4">
        <v>7444.8</v>
      </c>
      <c r="I10" s="4" t="s">
        <v>33</v>
      </c>
      <c r="J10" s="4" t="s">
        <v>318</v>
      </c>
    </row>
    <row r="11" spans="1:10" ht="15.4" x14ac:dyDescent="0.45">
      <c r="A11" s="4" t="s">
        <v>10</v>
      </c>
      <c r="B11" s="4" t="s">
        <v>11</v>
      </c>
      <c r="C11" s="7">
        <v>45631</v>
      </c>
      <c r="D11" s="4" t="s">
        <v>20</v>
      </c>
      <c r="E11" s="4" t="s">
        <v>222</v>
      </c>
      <c r="F11" s="4" t="s">
        <v>27</v>
      </c>
      <c r="G11" s="4" t="s">
        <v>326</v>
      </c>
      <c r="H11" s="4">
        <v>2904</v>
      </c>
      <c r="I11" s="4" t="s">
        <v>33</v>
      </c>
      <c r="J11" s="4" t="s">
        <v>319</v>
      </c>
    </row>
    <row r="12" spans="1:10" ht="15.4" x14ac:dyDescent="0.45">
      <c r="A12" s="4" t="s">
        <v>10</v>
      </c>
      <c r="B12" s="4" t="s">
        <v>11</v>
      </c>
      <c r="C12" s="7">
        <v>45638</v>
      </c>
      <c r="D12" s="4" t="s">
        <v>20</v>
      </c>
      <c r="E12" s="4" t="s">
        <v>222</v>
      </c>
      <c r="F12" s="4" t="s">
        <v>27</v>
      </c>
      <c r="G12" s="4" t="s">
        <v>326</v>
      </c>
      <c r="H12" s="4">
        <v>1029.5999999999999</v>
      </c>
      <c r="I12" s="4" t="s">
        <v>33</v>
      </c>
      <c r="J12" s="4" t="s">
        <v>320</v>
      </c>
    </row>
    <row r="13" spans="1:10" ht="15.4" x14ac:dyDescent="0.45">
      <c r="A13" s="4" t="s">
        <v>10</v>
      </c>
      <c r="B13" s="4" t="s">
        <v>11</v>
      </c>
      <c r="C13" s="7">
        <v>45657</v>
      </c>
      <c r="D13" s="4" t="s">
        <v>189</v>
      </c>
      <c r="E13" s="4" t="s">
        <v>190</v>
      </c>
      <c r="F13" s="4" t="s">
        <v>191</v>
      </c>
      <c r="G13" s="4" t="s">
        <v>321</v>
      </c>
      <c r="H13" s="4">
        <v>137183.06</v>
      </c>
      <c r="I13" s="4" t="s">
        <v>33</v>
      </c>
      <c r="J13" s="4" t="s">
        <v>322</v>
      </c>
    </row>
    <row r="14" spans="1:10" ht="15.4" x14ac:dyDescent="0.45">
      <c r="A14" s="4" t="s">
        <v>10</v>
      </c>
      <c r="B14" s="4" t="s">
        <v>11</v>
      </c>
      <c r="C14" s="7">
        <v>45638</v>
      </c>
      <c r="D14" s="4" t="s">
        <v>49</v>
      </c>
      <c r="E14" s="4" t="s">
        <v>170</v>
      </c>
      <c r="F14" s="4" t="s">
        <v>41</v>
      </c>
      <c r="G14" s="4" t="s">
        <v>323</v>
      </c>
      <c r="H14" s="4">
        <v>1692</v>
      </c>
      <c r="I14" s="4" t="s">
        <v>33</v>
      </c>
      <c r="J14" s="4" t="s">
        <v>324</v>
      </c>
    </row>
    <row r="15" spans="1:10" ht="15.4" x14ac:dyDescent="0.45">
      <c r="A15" s="4"/>
      <c r="B15" s="4"/>
      <c r="C15" s="7"/>
      <c r="D15" s="4"/>
      <c r="E15" s="4"/>
      <c r="F15" s="4"/>
      <c r="G15" s="4"/>
      <c r="H15" s="5"/>
      <c r="I15" s="4"/>
      <c r="J15" s="4"/>
    </row>
  </sheetData>
  <autoFilter ref="A1:J9" xr:uid="{80BC37EB-3CF0-4417-807D-C2A0719EEA95}">
    <sortState xmlns:xlrd2="http://schemas.microsoft.com/office/spreadsheetml/2017/richdata2" ref="A2:J9">
      <sortCondition descending="1" ref="H1:H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C495-48C1-4B5B-A7B0-5198B3DC87A2}">
  <dimension ref="A1:K21"/>
  <sheetViews>
    <sheetView topLeftCell="E1" workbookViewId="0">
      <selection activeCell="G11" sqref="G11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1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1" ht="15.4" x14ac:dyDescent="0.45">
      <c r="A2" s="4" t="s">
        <v>10</v>
      </c>
      <c r="B2" s="4" t="s">
        <v>11</v>
      </c>
      <c r="C2" s="7">
        <v>45601</v>
      </c>
      <c r="D2" s="4" t="s">
        <v>14</v>
      </c>
      <c r="E2" s="4" t="s">
        <v>164</v>
      </c>
      <c r="F2" s="4" t="s">
        <v>23</v>
      </c>
      <c r="G2" s="4" t="s">
        <v>304</v>
      </c>
      <c r="H2" s="4">
        <v>8800.34</v>
      </c>
      <c r="I2" s="4" t="s">
        <v>31</v>
      </c>
      <c r="J2" s="4" t="s">
        <v>269</v>
      </c>
      <c r="K2" s="4"/>
    </row>
    <row r="3" spans="1:11" ht="15.4" x14ac:dyDescent="0.45">
      <c r="A3" s="4" t="s">
        <v>10</v>
      </c>
      <c r="B3" s="4" t="s">
        <v>11</v>
      </c>
      <c r="C3" s="7">
        <v>45604</v>
      </c>
      <c r="D3" s="4" t="s">
        <v>231</v>
      </c>
      <c r="E3" s="4" t="s">
        <v>166</v>
      </c>
      <c r="F3" s="4" t="s">
        <v>26</v>
      </c>
      <c r="G3" s="4" t="s">
        <v>270</v>
      </c>
      <c r="H3" s="4">
        <v>1032</v>
      </c>
      <c r="I3" s="4" t="s">
        <v>31</v>
      </c>
      <c r="J3" s="4" t="s">
        <v>271</v>
      </c>
      <c r="K3" s="4"/>
    </row>
    <row r="4" spans="1:11" ht="15.4" x14ac:dyDescent="0.45">
      <c r="A4" s="4" t="s">
        <v>10</v>
      </c>
      <c r="B4" s="4" t="s">
        <v>11</v>
      </c>
      <c r="C4" s="7">
        <v>45617</v>
      </c>
      <c r="D4" s="4" t="s">
        <v>231</v>
      </c>
      <c r="E4" s="4" t="s">
        <v>166</v>
      </c>
      <c r="F4" s="4" t="s">
        <v>26</v>
      </c>
      <c r="G4" s="4" t="s">
        <v>272</v>
      </c>
      <c r="H4" s="4">
        <v>4381.2</v>
      </c>
      <c r="I4" s="4" t="s">
        <v>31</v>
      </c>
      <c r="J4" s="4" t="s">
        <v>273</v>
      </c>
      <c r="K4" s="4"/>
    </row>
    <row r="5" spans="1:11" ht="15.4" x14ac:dyDescent="0.45">
      <c r="A5" s="4" t="s">
        <v>10</v>
      </c>
      <c r="B5" s="4" t="s">
        <v>11</v>
      </c>
      <c r="C5" s="7">
        <v>45617</v>
      </c>
      <c r="D5" s="4" t="s">
        <v>231</v>
      </c>
      <c r="E5" s="4" t="s">
        <v>166</v>
      </c>
      <c r="F5" s="4" t="s">
        <v>26</v>
      </c>
      <c r="G5" s="4" t="s">
        <v>274</v>
      </c>
      <c r="H5" s="4">
        <v>1584</v>
      </c>
      <c r="I5" s="4" t="s">
        <v>31</v>
      </c>
      <c r="J5" s="4" t="s">
        <v>275</v>
      </c>
      <c r="K5" s="4"/>
    </row>
    <row r="6" spans="1:11" ht="15.4" x14ac:dyDescent="0.45">
      <c r="A6" s="4" t="s">
        <v>10</v>
      </c>
      <c r="B6" s="4" t="s">
        <v>11</v>
      </c>
      <c r="C6" s="7">
        <v>45601</v>
      </c>
      <c r="D6" s="4" t="s">
        <v>165</v>
      </c>
      <c r="E6" s="4" t="s">
        <v>166</v>
      </c>
      <c r="F6" s="4" t="s">
        <v>26</v>
      </c>
      <c r="G6" s="4" t="s">
        <v>276</v>
      </c>
      <c r="H6" s="4">
        <v>1266.8399999999999</v>
      </c>
      <c r="I6" s="4" t="s">
        <v>31</v>
      </c>
      <c r="J6" s="4" t="s">
        <v>277</v>
      </c>
      <c r="K6" s="4"/>
    </row>
    <row r="7" spans="1:11" ht="15.4" x14ac:dyDescent="0.45">
      <c r="A7" s="4" t="s">
        <v>10</v>
      </c>
      <c r="B7" s="4" t="s">
        <v>11</v>
      </c>
      <c r="C7" s="7">
        <v>45601</v>
      </c>
      <c r="D7" s="4" t="s">
        <v>19</v>
      </c>
      <c r="E7" s="4" t="s">
        <v>166</v>
      </c>
      <c r="F7" s="4" t="s">
        <v>26</v>
      </c>
      <c r="G7" s="4" t="s">
        <v>278</v>
      </c>
      <c r="H7" s="4">
        <v>1244.1600000000001</v>
      </c>
      <c r="I7" s="4" t="s">
        <v>31</v>
      </c>
      <c r="J7" s="4" t="s">
        <v>279</v>
      </c>
      <c r="K7" s="4"/>
    </row>
    <row r="8" spans="1:11" ht="15.4" x14ac:dyDescent="0.45">
      <c r="A8" s="4" t="s">
        <v>10</v>
      </c>
      <c r="B8" s="4" t="s">
        <v>11</v>
      </c>
      <c r="C8" s="7">
        <v>45601</v>
      </c>
      <c r="D8" s="4" t="s">
        <v>16</v>
      </c>
      <c r="E8" s="4" t="s">
        <v>183</v>
      </c>
      <c r="F8" s="4" t="s">
        <v>24</v>
      </c>
      <c r="G8" s="4" t="s">
        <v>280</v>
      </c>
      <c r="H8" s="4">
        <v>10730.96</v>
      </c>
      <c r="I8" s="4" t="s">
        <v>32</v>
      </c>
      <c r="J8" s="4" t="s">
        <v>281</v>
      </c>
      <c r="K8" s="4"/>
    </row>
    <row r="9" spans="1:11" ht="15.4" x14ac:dyDescent="0.45">
      <c r="A9" s="4" t="s">
        <v>10</v>
      </c>
      <c r="B9" s="4" t="s">
        <v>11</v>
      </c>
      <c r="C9" s="7">
        <v>45601</v>
      </c>
      <c r="D9" s="4" t="s">
        <v>18</v>
      </c>
      <c r="E9" s="4" t="s">
        <v>171</v>
      </c>
      <c r="F9" s="4" t="s">
        <v>24</v>
      </c>
      <c r="G9" s="4" t="s">
        <v>280</v>
      </c>
      <c r="H9" s="4">
        <v>4900.63</v>
      </c>
      <c r="I9" s="4" t="s">
        <v>33</v>
      </c>
      <c r="J9" s="4" t="s">
        <v>281</v>
      </c>
      <c r="K9" s="4"/>
    </row>
    <row r="10" spans="1:11" ht="15.4" x14ac:dyDescent="0.45">
      <c r="A10" s="4" t="s">
        <v>10</v>
      </c>
      <c r="B10" s="4" t="s">
        <v>11</v>
      </c>
      <c r="C10" s="7">
        <v>45604</v>
      </c>
      <c r="D10" s="4" t="s">
        <v>20</v>
      </c>
      <c r="E10" s="4" t="s">
        <v>222</v>
      </c>
      <c r="F10" s="4" t="s">
        <v>282</v>
      </c>
      <c r="G10" s="4" t="s">
        <v>305</v>
      </c>
      <c r="H10" s="4">
        <v>3498.24</v>
      </c>
      <c r="I10" s="4" t="s">
        <v>33</v>
      </c>
      <c r="J10" s="4" t="s">
        <v>283</v>
      </c>
      <c r="K10" s="4"/>
    </row>
    <row r="11" spans="1:11" ht="15.4" x14ac:dyDescent="0.45">
      <c r="A11" s="4" t="s">
        <v>10</v>
      </c>
      <c r="B11" s="4" t="s">
        <v>11</v>
      </c>
      <c r="C11" s="7">
        <v>45624</v>
      </c>
      <c r="D11" s="4" t="s">
        <v>20</v>
      </c>
      <c r="E11" s="4" t="s">
        <v>222</v>
      </c>
      <c r="F11" s="4" t="s">
        <v>28</v>
      </c>
      <c r="G11" s="4" t="s">
        <v>305</v>
      </c>
      <c r="H11" s="4">
        <v>1151.04</v>
      </c>
      <c r="I11" s="4" t="s">
        <v>33</v>
      </c>
      <c r="J11" s="4" t="s">
        <v>284</v>
      </c>
      <c r="K11" s="4"/>
    </row>
    <row r="12" spans="1:11" ht="15.4" x14ac:dyDescent="0.45">
      <c r="A12" s="4" t="s">
        <v>10</v>
      </c>
      <c r="B12" s="4" t="s">
        <v>11</v>
      </c>
      <c r="C12" s="7">
        <v>45601</v>
      </c>
      <c r="D12" s="4" t="s">
        <v>253</v>
      </c>
      <c r="E12" s="4" t="s">
        <v>185</v>
      </c>
      <c r="F12" s="4" t="s">
        <v>254</v>
      </c>
      <c r="G12" s="4" t="s">
        <v>285</v>
      </c>
      <c r="H12" s="4">
        <v>5272.2</v>
      </c>
      <c r="I12" s="4" t="s">
        <v>33</v>
      </c>
      <c r="J12" s="4" t="s">
        <v>286</v>
      </c>
      <c r="K12" s="4"/>
    </row>
    <row r="13" spans="1:11" ht="15.4" x14ac:dyDescent="0.45">
      <c r="A13" s="4" t="s">
        <v>10</v>
      </c>
      <c r="B13" s="4" t="s">
        <v>11</v>
      </c>
      <c r="C13" s="7">
        <v>45601</v>
      </c>
      <c r="D13" s="4" t="s">
        <v>44</v>
      </c>
      <c r="E13" s="4" t="s">
        <v>185</v>
      </c>
      <c r="F13" s="4" t="s">
        <v>45</v>
      </c>
      <c r="G13" s="4" t="s">
        <v>287</v>
      </c>
      <c r="H13" s="4">
        <v>1089.8</v>
      </c>
      <c r="I13" s="4" t="s">
        <v>33</v>
      </c>
      <c r="J13" s="4" t="s">
        <v>288</v>
      </c>
      <c r="K13" s="4"/>
    </row>
    <row r="14" spans="1:11" ht="15.4" x14ac:dyDescent="0.45">
      <c r="A14" s="4" t="s">
        <v>10</v>
      </c>
      <c r="B14" s="4" t="s">
        <v>11</v>
      </c>
      <c r="C14" s="7">
        <v>45624</v>
      </c>
      <c r="D14" s="4" t="s">
        <v>289</v>
      </c>
      <c r="E14" s="4" t="s">
        <v>290</v>
      </c>
      <c r="F14" s="4" t="s">
        <v>26</v>
      </c>
      <c r="G14" s="4" t="s">
        <v>291</v>
      </c>
      <c r="H14" s="4">
        <v>1764</v>
      </c>
      <c r="I14" s="4" t="s">
        <v>33</v>
      </c>
      <c r="J14" s="4" t="s">
        <v>292</v>
      </c>
      <c r="K14" s="4"/>
    </row>
    <row r="15" spans="1:11" ht="15.4" x14ac:dyDescent="0.45">
      <c r="A15" s="4" t="s">
        <v>10</v>
      </c>
      <c r="B15" s="4" t="s">
        <v>11</v>
      </c>
      <c r="C15" s="7">
        <v>45624</v>
      </c>
      <c r="D15" s="4" t="s">
        <v>289</v>
      </c>
      <c r="E15" s="4" t="s">
        <v>290</v>
      </c>
      <c r="F15" s="4" t="s">
        <v>26</v>
      </c>
      <c r="G15" s="4" t="s">
        <v>293</v>
      </c>
      <c r="H15" s="4">
        <v>10542</v>
      </c>
      <c r="I15" s="4" t="s">
        <v>33</v>
      </c>
      <c r="J15" s="4" t="s">
        <v>294</v>
      </c>
      <c r="K15" s="4"/>
    </row>
    <row r="16" spans="1:11" ht="15.4" x14ac:dyDescent="0.45">
      <c r="A16" s="4" t="s">
        <v>10</v>
      </c>
      <c r="B16" s="4" t="s">
        <v>11</v>
      </c>
      <c r="C16" s="7">
        <v>45601</v>
      </c>
      <c r="D16" s="4" t="s">
        <v>49</v>
      </c>
      <c r="E16" s="4" t="s">
        <v>170</v>
      </c>
      <c r="F16" s="4" t="s">
        <v>26</v>
      </c>
      <c r="G16" s="4" t="s">
        <v>295</v>
      </c>
      <c r="H16" s="4">
        <v>3214.28</v>
      </c>
      <c r="I16" s="4" t="s">
        <v>33</v>
      </c>
      <c r="J16" s="4" t="s">
        <v>296</v>
      </c>
      <c r="K16" s="4"/>
    </row>
    <row r="17" spans="1:11" ht="15.4" x14ac:dyDescent="0.45">
      <c r="A17" s="4" t="s">
        <v>10</v>
      </c>
      <c r="B17" s="4" t="s">
        <v>11</v>
      </c>
      <c r="C17" s="7">
        <v>45601</v>
      </c>
      <c r="D17" s="4" t="s">
        <v>49</v>
      </c>
      <c r="E17" s="4" t="s">
        <v>170</v>
      </c>
      <c r="F17" s="4" t="s">
        <v>26</v>
      </c>
      <c r="G17" s="4" t="s">
        <v>297</v>
      </c>
      <c r="H17" s="4">
        <v>32129.35</v>
      </c>
      <c r="I17" s="4" t="s">
        <v>33</v>
      </c>
      <c r="J17" s="4" t="s">
        <v>298</v>
      </c>
      <c r="K17" s="4"/>
    </row>
    <row r="18" spans="1:11" ht="15.4" x14ac:dyDescent="0.45">
      <c r="A18" s="4" t="s">
        <v>10</v>
      </c>
      <c r="B18" s="4" t="s">
        <v>11</v>
      </c>
      <c r="C18" s="7">
        <v>45601</v>
      </c>
      <c r="D18" s="4" t="s">
        <v>49</v>
      </c>
      <c r="E18" s="4" t="s">
        <v>170</v>
      </c>
      <c r="F18" s="4" t="s">
        <v>299</v>
      </c>
      <c r="G18" s="4" t="s">
        <v>300</v>
      </c>
      <c r="H18" s="4">
        <v>5800.61</v>
      </c>
      <c r="I18" s="4" t="s">
        <v>33</v>
      </c>
      <c r="J18" s="4" t="s">
        <v>301</v>
      </c>
      <c r="K18" s="4"/>
    </row>
    <row r="19" spans="1:11" ht="15.4" x14ac:dyDescent="0.45">
      <c r="A19" s="4" t="s">
        <v>10</v>
      </c>
      <c r="B19" s="4" t="s">
        <v>11</v>
      </c>
      <c r="C19" s="7">
        <v>45601</v>
      </c>
      <c r="D19" s="4" t="s">
        <v>49</v>
      </c>
      <c r="E19" s="4" t="s">
        <v>170</v>
      </c>
      <c r="F19" s="4" t="s">
        <v>26</v>
      </c>
      <c r="G19" s="4" t="s">
        <v>302</v>
      </c>
      <c r="H19" s="4">
        <v>2967.04</v>
      </c>
      <c r="I19" s="4" t="s">
        <v>33</v>
      </c>
      <c r="J19" s="4" t="s">
        <v>303</v>
      </c>
      <c r="K19" s="4"/>
    </row>
    <row r="20" spans="1:11" ht="15.4" x14ac:dyDescent="0.45">
      <c r="A20" s="4" t="s">
        <v>10</v>
      </c>
      <c r="B20" s="4" t="s">
        <v>11</v>
      </c>
      <c r="C20" s="7">
        <v>45601</v>
      </c>
      <c r="D20" s="4" t="s">
        <v>49</v>
      </c>
      <c r="E20" s="4" t="s">
        <v>170</v>
      </c>
      <c r="F20" s="4" t="s">
        <v>24</v>
      </c>
      <c r="G20" s="4" t="s">
        <v>280</v>
      </c>
      <c r="H20" s="4">
        <v>1517.85</v>
      </c>
      <c r="I20" s="4" t="s">
        <v>33</v>
      </c>
      <c r="J20" s="4" t="s">
        <v>281</v>
      </c>
      <c r="K20" s="4"/>
    </row>
    <row r="21" spans="1:11" ht="15.4" x14ac:dyDescent="0.45">
      <c r="C21" s="4"/>
      <c r="D21" s="4"/>
      <c r="E21" s="4"/>
      <c r="F21" s="4"/>
      <c r="G21" s="4"/>
      <c r="H21" s="4"/>
      <c r="I21" s="4"/>
      <c r="J21" s="4"/>
      <c r="K21" s="4"/>
    </row>
  </sheetData>
  <autoFilter ref="A1:J9" xr:uid="{80BC37EB-3CF0-4417-807D-C2A0719EEA95}">
    <sortState xmlns:xlrd2="http://schemas.microsoft.com/office/spreadsheetml/2017/richdata2" ref="A2:J9">
      <sortCondition descending="1" ref="H1:H9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3472-2B77-4BDC-8DF5-586C223BA147}">
  <dimension ref="A1:J20"/>
  <sheetViews>
    <sheetView workbookViewId="0">
      <selection activeCell="D28" sqref="D28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v>45589</v>
      </c>
      <c r="D2" s="4" t="s">
        <v>231</v>
      </c>
      <c r="E2" s="4" t="s">
        <v>166</v>
      </c>
      <c r="F2" s="4" t="s">
        <v>26</v>
      </c>
      <c r="G2" s="4" t="s">
        <v>232</v>
      </c>
      <c r="H2" s="4">
        <v>1032</v>
      </c>
      <c r="I2" s="4" t="s">
        <v>31</v>
      </c>
      <c r="J2" s="4" t="s">
        <v>233</v>
      </c>
    </row>
    <row r="3" spans="1:10" ht="15.4" x14ac:dyDescent="0.45">
      <c r="A3" s="4" t="s">
        <v>10</v>
      </c>
      <c r="B3" s="4" t="s">
        <v>11</v>
      </c>
      <c r="C3" s="7">
        <v>45575</v>
      </c>
      <c r="D3" s="4" t="s">
        <v>19</v>
      </c>
      <c r="E3" s="4" t="s">
        <v>166</v>
      </c>
      <c r="F3" s="4" t="s">
        <v>26</v>
      </c>
      <c r="G3" s="4" t="s">
        <v>234</v>
      </c>
      <c r="H3" s="4">
        <v>1006.98</v>
      </c>
      <c r="I3" s="4" t="s">
        <v>31</v>
      </c>
      <c r="J3" s="4" t="s">
        <v>235</v>
      </c>
    </row>
    <row r="4" spans="1:10" ht="15.4" x14ac:dyDescent="0.45">
      <c r="A4" s="4" t="s">
        <v>10</v>
      </c>
      <c r="B4" s="4" t="s">
        <v>11</v>
      </c>
      <c r="C4" s="7">
        <v>45575</v>
      </c>
      <c r="D4" s="4" t="s">
        <v>19</v>
      </c>
      <c r="E4" s="4" t="s">
        <v>166</v>
      </c>
      <c r="F4" s="4" t="s">
        <v>26</v>
      </c>
      <c r="G4" s="4" t="s">
        <v>236</v>
      </c>
      <c r="H4" s="4">
        <v>1244.1600000000001</v>
      </c>
      <c r="I4" s="4" t="s">
        <v>31</v>
      </c>
      <c r="J4" s="4" t="s">
        <v>237</v>
      </c>
    </row>
    <row r="5" spans="1:10" ht="15.4" x14ac:dyDescent="0.45">
      <c r="A5" s="4" t="s">
        <v>10</v>
      </c>
      <c r="B5" s="4" t="s">
        <v>11</v>
      </c>
      <c r="C5" s="7">
        <v>45575</v>
      </c>
      <c r="D5" s="4" t="s">
        <v>238</v>
      </c>
      <c r="E5" s="4" t="s">
        <v>214</v>
      </c>
      <c r="F5" s="4" t="s">
        <v>26</v>
      </c>
      <c r="G5" s="4" t="s">
        <v>239</v>
      </c>
      <c r="H5" s="4">
        <v>34470</v>
      </c>
      <c r="I5" s="4" t="s">
        <v>31</v>
      </c>
      <c r="J5" s="4" t="s">
        <v>240</v>
      </c>
    </row>
    <row r="6" spans="1:10" ht="15.4" x14ac:dyDescent="0.45">
      <c r="A6" s="4" t="s">
        <v>10</v>
      </c>
      <c r="B6" s="4" t="s">
        <v>11</v>
      </c>
      <c r="C6" s="7">
        <v>45575</v>
      </c>
      <c r="D6" s="4" t="s">
        <v>16</v>
      </c>
      <c r="E6" s="4" t="s">
        <v>183</v>
      </c>
      <c r="F6" s="4" t="s">
        <v>24</v>
      </c>
      <c r="G6" s="4" t="s">
        <v>241</v>
      </c>
      <c r="H6" s="4">
        <v>7501.91</v>
      </c>
      <c r="I6" s="4" t="s">
        <v>32</v>
      </c>
      <c r="J6" s="4" t="s">
        <v>242</v>
      </c>
    </row>
    <row r="7" spans="1:10" ht="15.4" x14ac:dyDescent="0.45">
      <c r="A7" s="4" t="s">
        <v>10</v>
      </c>
      <c r="B7" s="4" t="s">
        <v>11</v>
      </c>
      <c r="C7" s="7">
        <v>45596</v>
      </c>
      <c r="D7" s="4" t="s">
        <v>243</v>
      </c>
      <c r="E7" s="4" t="s">
        <v>214</v>
      </c>
      <c r="F7" s="4" t="s">
        <v>244</v>
      </c>
      <c r="G7" s="4" t="s">
        <v>268</v>
      </c>
      <c r="H7" s="4">
        <v>5000</v>
      </c>
      <c r="I7" s="4" t="s">
        <v>32</v>
      </c>
      <c r="J7" s="4" t="s">
        <v>245</v>
      </c>
    </row>
    <row r="8" spans="1:10" ht="15.4" x14ac:dyDescent="0.45">
      <c r="A8" s="4" t="s">
        <v>10</v>
      </c>
      <c r="B8" s="4" t="s">
        <v>11</v>
      </c>
      <c r="C8" s="7">
        <v>45575</v>
      </c>
      <c r="D8" s="4" t="s">
        <v>18</v>
      </c>
      <c r="E8" s="4" t="s">
        <v>171</v>
      </c>
      <c r="F8" s="4" t="s">
        <v>24</v>
      </c>
      <c r="G8" s="4" t="s">
        <v>241</v>
      </c>
      <c r="H8" s="4">
        <v>8452.15</v>
      </c>
      <c r="I8" s="4" t="s">
        <v>33</v>
      </c>
      <c r="J8" s="4" t="s">
        <v>242</v>
      </c>
    </row>
    <row r="9" spans="1:10" ht="15.4" x14ac:dyDescent="0.45">
      <c r="A9" s="4" t="s">
        <v>10</v>
      </c>
      <c r="B9" s="4" t="s">
        <v>11</v>
      </c>
      <c r="C9" s="7">
        <v>45575</v>
      </c>
      <c r="D9" s="4" t="s">
        <v>246</v>
      </c>
      <c r="E9" s="4" t="s">
        <v>164</v>
      </c>
      <c r="F9" s="4" t="s">
        <v>247</v>
      </c>
      <c r="G9" s="4" t="s">
        <v>248</v>
      </c>
      <c r="H9" s="4">
        <v>5880</v>
      </c>
      <c r="I9" s="4" t="s">
        <v>33</v>
      </c>
      <c r="J9" s="4" t="s">
        <v>249</v>
      </c>
    </row>
    <row r="10" spans="1:10" ht="15.4" x14ac:dyDescent="0.45">
      <c r="A10" s="4" t="s">
        <v>10</v>
      </c>
      <c r="B10" s="4" t="s">
        <v>11</v>
      </c>
      <c r="C10" s="7">
        <v>45575</v>
      </c>
      <c r="D10" s="4" t="s">
        <v>250</v>
      </c>
      <c r="E10" s="4" t="s">
        <v>185</v>
      </c>
      <c r="F10" s="4" t="s">
        <v>26</v>
      </c>
      <c r="G10" s="4" t="s">
        <v>251</v>
      </c>
      <c r="H10" s="4">
        <v>1158</v>
      </c>
      <c r="I10" s="4" t="s">
        <v>33</v>
      </c>
      <c r="J10" s="4" t="s">
        <v>252</v>
      </c>
    </row>
    <row r="11" spans="1:10" ht="15.4" x14ac:dyDescent="0.45">
      <c r="A11" s="4" t="s">
        <v>10</v>
      </c>
      <c r="B11" s="4" t="s">
        <v>11</v>
      </c>
      <c r="C11" s="7">
        <v>45596</v>
      </c>
      <c r="D11" s="4" t="s">
        <v>253</v>
      </c>
      <c r="E11" s="4" t="s">
        <v>185</v>
      </c>
      <c r="F11" s="4" t="s">
        <v>254</v>
      </c>
      <c r="G11" s="4" t="s">
        <v>255</v>
      </c>
      <c r="H11" s="4">
        <v>26361</v>
      </c>
      <c r="I11" s="4" t="s">
        <v>33</v>
      </c>
      <c r="J11" s="4" t="s">
        <v>256</v>
      </c>
    </row>
    <row r="12" spans="1:10" ht="15.4" x14ac:dyDescent="0.45">
      <c r="A12" s="4" t="s">
        <v>10</v>
      </c>
      <c r="B12" s="4" t="s">
        <v>11</v>
      </c>
      <c r="C12" s="7">
        <v>45575</v>
      </c>
      <c r="D12" s="4" t="s">
        <v>257</v>
      </c>
      <c r="E12" s="4" t="s">
        <v>185</v>
      </c>
      <c r="F12" s="4" t="s">
        <v>258</v>
      </c>
      <c r="G12" s="4" t="s">
        <v>259</v>
      </c>
      <c r="H12" s="4">
        <v>39000</v>
      </c>
      <c r="I12" s="4" t="s">
        <v>33</v>
      </c>
      <c r="J12" s="4" t="s">
        <v>260</v>
      </c>
    </row>
    <row r="13" spans="1:10" ht="15.4" x14ac:dyDescent="0.45">
      <c r="A13" s="4" t="s">
        <v>10</v>
      </c>
      <c r="B13" s="4" t="s">
        <v>11</v>
      </c>
      <c r="C13" s="7">
        <v>45575</v>
      </c>
      <c r="D13" s="4" t="s">
        <v>49</v>
      </c>
      <c r="E13" s="4" t="s">
        <v>170</v>
      </c>
      <c r="F13" s="4" t="s">
        <v>24</v>
      </c>
      <c r="G13" s="4" t="s">
        <v>241</v>
      </c>
      <c r="H13" s="4">
        <v>2167.14</v>
      </c>
      <c r="I13" s="4" t="s">
        <v>33</v>
      </c>
      <c r="J13" s="4" t="s">
        <v>242</v>
      </c>
    </row>
    <row r="14" spans="1:10" ht="15.4" x14ac:dyDescent="0.45">
      <c r="A14" s="4" t="s">
        <v>10</v>
      </c>
      <c r="B14" s="4" t="s">
        <v>11</v>
      </c>
      <c r="C14" s="7">
        <v>45582</v>
      </c>
      <c r="D14" s="4" t="s">
        <v>49</v>
      </c>
      <c r="E14" s="4" t="s">
        <v>170</v>
      </c>
      <c r="F14" s="4" t="s">
        <v>261</v>
      </c>
      <c r="G14" s="4" t="s">
        <v>262</v>
      </c>
      <c r="H14" s="4">
        <v>13333.33</v>
      </c>
      <c r="I14" s="4" t="s">
        <v>33</v>
      </c>
      <c r="J14" s="4" t="s">
        <v>263</v>
      </c>
    </row>
    <row r="15" spans="1:10" ht="15.4" x14ac:dyDescent="0.45">
      <c r="A15" s="4" t="s">
        <v>10</v>
      </c>
      <c r="B15" s="4" t="s">
        <v>11</v>
      </c>
      <c r="C15" s="7">
        <v>45596</v>
      </c>
      <c r="D15" s="4" t="s">
        <v>49</v>
      </c>
      <c r="E15" s="4" t="s">
        <v>170</v>
      </c>
      <c r="F15" s="4" t="s">
        <v>47</v>
      </c>
      <c r="G15" s="4" t="s">
        <v>264</v>
      </c>
      <c r="H15" s="4">
        <v>4577.59</v>
      </c>
      <c r="I15" s="4" t="s">
        <v>33</v>
      </c>
      <c r="J15" s="4" t="s">
        <v>265</v>
      </c>
    </row>
    <row r="16" spans="1:10" ht="15.4" x14ac:dyDescent="0.45">
      <c r="A16" s="4" t="s">
        <v>10</v>
      </c>
      <c r="B16" s="4" t="s">
        <v>11</v>
      </c>
      <c r="C16" s="7">
        <v>45596</v>
      </c>
      <c r="D16" s="4" t="s">
        <v>49</v>
      </c>
      <c r="E16" s="4" t="s">
        <v>170</v>
      </c>
      <c r="F16" s="4" t="s">
        <v>160</v>
      </c>
      <c r="G16" s="4" t="s">
        <v>266</v>
      </c>
      <c r="H16" s="4">
        <v>13530</v>
      </c>
      <c r="I16" s="4" t="s">
        <v>33</v>
      </c>
      <c r="J16" s="4" t="s">
        <v>267</v>
      </c>
    </row>
    <row r="17" spans="1:10" ht="15.4" x14ac:dyDescent="0.45">
      <c r="A17" s="4"/>
      <c r="B17" s="4"/>
      <c r="C17" s="7"/>
      <c r="D17" s="4"/>
      <c r="E17" s="4"/>
      <c r="F17" s="4"/>
      <c r="G17" s="4"/>
      <c r="H17" s="5"/>
      <c r="I17" s="4"/>
      <c r="J17" s="4"/>
    </row>
    <row r="18" spans="1:10" ht="15.4" x14ac:dyDescent="0.45">
      <c r="A18" s="4"/>
      <c r="B18" s="4"/>
      <c r="C18" s="7"/>
      <c r="D18" s="4"/>
      <c r="E18" s="4"/>
      <c r="F18" s="4"/>
      <c r="G18" s="4"/>
      <c r="H18" s="5"/>
      <c r="I18" s="4"/>
      <c r="J18" s="4"/>
    </row>
    <row r="19" spans="1:10" ht="15.4" x14ac:dyDescent="0.45">
      <c r="A19" s="4"/>
      <c r="B19" s="4"/>
      <c r="C19" s="7"/>
      <c r="D19" s="4"/>
      <c r="E19" s="4"/>
      <c r="F19" s="4"/>
      <c r="G19" s="4"/>
      <c r="H19" s="5"/>
      <c r="I19" s="4"/>
      <c r="J19" s="4"/>
    </row>
    <row r="20" spans="1:10" ht="15.4" x14ac:dyDescent="0.45">
      <c r="A20" s="4"/>
      <c r="B20" s="4"/>
      <c r="C20" s="7"/>
      <c r="D20" s="4"/>
      <c r="E20" s="4"/>
      <c r="F20" s="4"/>
      <c r="G20" s="4"/>
      <c r="H20" s="5"/>
      <c r="I20" s="4"/>
      <c r="J20" s="4"/>
    </row>
  </sheetData>
  <autoFilter ref="A1:J9" xr:uid="{80BC37EB-3CF0-4417-807D-C2A0719EEA95}">
    <sortState xmlns:xlrd2="http://schemas.microsoft.com/office/spreadsheetml/2017/richdata2" ref="A2:J9">
      <sortCondition descending="1" ref="H1:H9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D5-619E-4D0B-890D-20794120D10F}">
  <dimension ref="A1:J20"/>
  <sheetViews>
    <sheetView topLeftCell="E1" workbookViewId="0">
      <selection activeCell="J11" sqref="J11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v>45560</v>
      </c>
      <c r="D2" s="4" t="s">
        <v>42</v>
      </c>
      <c r="E2" s="4" t="s">
        <v>164</v>
      </c>
      <c r="F2" s="4" t="s">
        <v>46</v>
      </c>
      <c r="G2" s="4" t="s">
        <v>207</v>
      </c>
      <c r="H2" s="5">
        <v>1371.9</v>
      </c>
      <c r="I2" s="4" t="s">
        <v>29</v>
      </c>
      <c r="J2" s="4" t="s">
        <v>208</v>
      </c>
    </row>
    <row r="3" spans="1:10" ht="15.4" x14ac:dyDescent="0.45">
      <c r="A3" s="4" t="s">
        <v>10</v>
      </c>
      <c r="B3" s="4" t="s">
        <v>11</v>
      </c>
      <c r="C3" s="7">
        <v>45546</v>
      </c>
      <c r="D3" s="4" t="s">
        <v>19</v>
      </c>
      <c r="E3" s="4" t="s">
        <v>166</v>
      </c>
      <c r="F3" s="4" t="s">
        <v>26</v>
      </c>
      <c r="G3" s="4" t="s">
        <v>209</v>
      </c>
      <c r="H3" s="5">
        <v>1035.82</v>
      </c>
      <c r="I3" s="4" t="s">
        <v>31</v>
      </c>
      <c r="J3" s="4" t="s">
        <v>210</v>
      </c>
    </row>
    <row r="4" spans="1:10" ht="15.4" x14ac:dyDescent="0.45">
      <c r="A4" s="4" t="s">
        <v>10</v>
      </c>
      <c r="B4" s="4" t="s">
        <v>11</v>
      </c>
      <c r="C4" s="7">
        <v>45546</v>
      </c>
      <c r="D4" s="4" t="s">
        <v>19</v>
      </c>
      <c r="E4" s="4" t="s">
        <v>166</v>
      </c>
      <c r="F4" s="4" t="s">
        <v>26</v>
      </c>
      <c r="G4" s="4" t="s">
        <v>211</v>
      </c>
      <c r="H4" s="5">
        <v>1244.1600000000001</v>
      </c>
      <c r="I4" s="4" t="s">
        <v>31</v>
      </c>
      <c r="J4" s="4" t="s">
        <v>212</v>
      </c>
    </row>
    <row r="5" spans="1:10" ht="15.4" x14ac:dyDescent="0.45">
      <c r="A5" s="4" t="s">
        <v>10</v>
      </c>
      <c r="B5" s="4" t="s">
        <v>11</v>
      </c>
      <c r="C5" s="7">
        <v>45551</v>
      </c>
      <c r="D5" s="4" t="s">
        <v>213</v>
      </c>
      <c r="E5" s="4" t="s">
        <v>214</v>
      </c>
      <c r="F5" s="4" t="s">
        <v>46</v>
      </c>
      <c r="G5" s="4" t="s">
        <v>215</v>
      </c>
      <c r="H5" s="5">
        <v>2697.42</v>
      </c>
      <c r="I5" s="4" t="s">
        <v>31</v>
      </c>
      <c r="J5" s="4" t="s">
        <v>216</v>
      </c>
    </row>
    <row r="6" spans="1:10" ht="15.4" x14ac:dyDescent="0.45">
      <c r="A6" s="4" t="s">
        <v>10</v>
      </c>
      <c r="B6" s="4" t="s">
        <v>11</v>
      </c>
      <c r="C6" s="7">
        <v>45560</v>
      </c>
      <c r="D6" s="4" t="s">
        <v>16</v>
      </c>
      <c r="E6" s="4" t="s">
        <v>183</v>
      </c>
      <c r="F6" s="4" t="s">
        <v>24</v>
      </c>
      <c r="G6" s="4" t="s">
        <v>217</v>
      </c>
      <c r="H6" s="5">
        <v>5764.66</v>
      </c>
      <c r="I6" s="4" t="s">
        <v>32</v>
      </c>
      <c r="J6" s="4" t="s">
        <v>218</v>
      </c>
    </row>
    <row r="7" spans="1:10" ht="15.4" x14ac:dyDescent="0.45">
      <c r="A7" s="4" t="s">
        <v>10</v>
      </c>
      <c r="B7" s="4" t="s">
        <v>11</v>
      </c>
      <c r="C7" s="7">
        <v>45560</v>
      </c>
      <c r="D7" s="4" t="s">
        <v>17</v>
      </c>
      <c r="E7" s="4" t="s">
        <v>219</v>
      </c>
      <c r="F7" s="4" t="s">
        <v>25</v>
      </c>
      <c r="G7" s="4" t="s">
        <v>220</v>
      </c>
      <c r="H7" s="5">
        <v>36250</v>
      </c>
      <c r="I7" s="4" t="s">
        <v>32</v>
      </c>
      <c r="J7" s="4" t="s">
        <v>221</v>
      </c>
    </row>
    <row r="8" spans="1:10" ht="15.4" x14ac:dyDescent="0.45">
      <c r="A8" s="4" t="s">
        <v>10</v>
      </c>
      <c r="B8" s="4" t="s">
        <v>11</v>
      </c>
      <c r="C8" s="7">
        <v>45560</v>
      </c>
      <c r="D8" s="4" t="s">
        <v>18</v>
      </c>
      <c r="E8" s="4" t="s">
        <v>171</v>
      </c>
      <c r="F8" s="4" t="s">
        <v>24</v>
      </c>
      <c r="G8" s="4" t="s">
        <v>217</v>
      </c>
      <c r="H8" s="5">
        <v>2555.2399999999998</v>
      </c>
      <c r="I8" s="4" t="s">
        <v>33</v>
      </c>
      <c r="J8" s="4" t="s">
        <v>218</v>
      </c>
    </row>
    <row r="9" spans="1:10" ht="15.4" x14ac:dyDescent="0.45">
      <c r="A9" s="4" t="s">
        <v>10</v>
      </c>
      <c r="B9" s="4" t="s">
        <v>11</v>
      </c>
      <c r="C9" s="7">
        <v>45560</v>
      </c>
      <c r="D9" s="4" t="s">
        <v>20</v>
      </c>
      <c r="E9" s="4" t="s">
        <v>222</v>
      </c>
      <c r="F9" s="4" t="s">
        <v>27</v>
      </c>
      <c r="G9" s="4" t="s">
        <v>223</v>
      </c>
      <c r="H9" s="5">
        <v>6588</v>
      </c>
      <c r="I9" s="4" t="s">
        <v>33</v>
      </c>
      <c r="J9" s="4" t="s">
        <v>224</v>
      </c>
    </row>
    <row r="10" spans="1:10" ht="15.4" x14ac:dyDescent="0.45">
      <c r="A10" s="4" t="s">
        <v>10</v>
      </c>
      <c r="B10" s="4" t="s">
        <v>11</v>
      </c>
      <c r="C10" s="7">
        <v>45546</v>
      </c>
      <c r="D10" s="4" t="s">
        <v>49</v>
      </c>
      <c r="E10" s="4" t="s">
        <v>170</v>
      </c>
      <c r="F10" s="4" t="s">
        <v>41</v>
      </c>
      <c r="G10" s="4" t="s">
        <v>225</v>
      </c>
      <c r="H10" s="5">
        <v>1692</v>
      </c>
      <c r="I10" s="4" t="s">
        <v>33</v>
      </c>
      <c r="J10" s="4" t="s">
        <v>226</v>
      </c>
    </row>
    <row r="11" spans="1:10" ht="15.4" x14ac:dyDescent="0.45">
      <c r="A11" s="4" t="s">
        <v>10</v>
      </c>
      <c r="B11" s="4" t="s">
        <v>11</v>
      </c>
      <c r="C11" s="7">
        <v>45560</v>
      </c>
      <c r="D11" s="4" t="s">
        <v>49</v>
      </c>
      <c r="E11" s="4" t="s">
        <v>170</v>
      </c>
      <c r="F11" s="4" t="s">
        <v>26</v>
      </c>
      <c r="G11" s="4" t="s">
        <v>227</v>
      </c>
      <c r="H11" s="5">
        <v>2349.6</v>
      </c>
      <c r="I11" s="4" t="s">
        <v>33</v>
      </c>
      <c r="J11" s="4" t="s">
        <v>228</v>
      </c>
    </row>
    <row r="12" spans="1:10" ht="15.4" x14ac:dyDescent="0.45">
      <c r="A12" s="4" t="s">
        <v>10</v>
      </c>
      <c r="B12" s="4" t="s">
        <v>11</v>
      </c>
      <c r="C12" s="7">
        <v>45560</v>
      </c>
      <c r="D12" s="4" t="s">
        <v>49</v>
      </c>
      <c r="E12" s="4" t="s">
        <v>170</v>
      </c>
      <c r="F12" s="4" t="s">
        <v>58</v>
      </c>
      <c r="G12" s="4" t="s">
        <v>229</v>
      </c>
      <c r="H12" s="5">
        <v>2740.2</v>
      </c>
      <c r="I12" s="4" t="s">
        <v>33</v>
      </c>
      <c r="J12" s="4" t="s">
        <v>230</v>
      </c>
    </row>
    <row r="13" spans="1:10" ht="15.4" x14ac:dyDescent="0.45">
      <c r="A13" s="4"/>
      <c r="B13" s="4"/>
      <c r="C13" s="7"/>
      <c r="D13" s="4"/>
      <c r="E13" s="4"/>
      <c r="F13" s="4"/>
      <c r="G13" s="4"/>
      <c r="H13" s="5"/>
      <c r="I13" s="4"/>
      <c r="J13" s="4"/>
    </row>
    <row r="14" spans="1:10" ht="15.4" x14ac:dyDescent="0.45">
      <c r="A14" s="4"/>
      <c r="B14" s="4"/>
      <c r="C14" s="7"/>
      <c r="D14" s="4"/>
      <c r="E14" s="4"/>
      <c r="F14" s="4"/>
      <c r="G14" s="4"/>
      <c r="H14" s="5"/>
      <c r="I14" s="4"/>
      <c r="J14" s="4"/>
    </row>
    <row r="15" spans="1:10" ht="15.4" x14ac:dyDescent="0.45">
      <c r="A15" s="4"/>
      <c r="B15" s="4"/>
      <c r="C15" s="7"/>
      <c r="D15" s="4"/>
      <c r="E15" s="4"/>
      <c r="F15" s="4"/>
      <c r="G15" s="4"/>
      <c r="H15" s="5"/>
      <c r="I15" s="4"/>
      <c r="J15" s="4"/>
    </row>
    <row r="16" spans="1:10" ht="15.4" x14ac:dyDescent="0.45">
      <c r="A16" s="4"/>
      <c r="B16" s="4"/>
      <c r="C16" s="7"/>
      <c r="D16" s="4"/>
      <c r="E16" s="4"/>
      <c r="F16" s="4"/>
      <c r="G16" s="4"/>
      <c r="H16" s="5"/>
      <c r="I16" s="4"/>
      <c r="J16" s="4"/>
    </row>
    <row r="17" spans="1:10" ht="15.4" x14ac:dyDescent="0.45">
      <c r="A17" s="4"/>
      <c r="B17" s="4"/>
      <c r="C17" s="7"/>
      <c r="D17" s="4"/>
      <c r="E17" s="4"/>
      <c r="F17" s="4"/>
      <c r="G17" s="4"/>
      <c r="H17" s="5"/>
      <c r="I17" s="4"/>
      <c r="J17" s="4"/>
    </row>
    <row r="18" spans="1:10" ht="15.4" x14ac:dyDescent="0.45">
      <c r="A18" s="4"/>
      <c r="B18" s="4"/>
      <c r="C18" s="7"/>
      <c r="D18" s="4"/>
      <c r="E18" s="4"/>
      <c r="F18" s="4"/>
      <c r="G18" s="4"/>
      <c r="H18" s="5"/>
      <c r="I18" s="4"/>
      <c r="J18" s="4"/>
    </row>
    <row r="19" spans="1:10" ht="15.4" x14ac:dyDescent="0.45">
      <c r="A19" s="4"/>
      <c r="B19" s="4"/>
      <c r="C19" s="7"/>
      <c r="D19" s="4"/>
      <c r="E19" s="4"/>
      <c r="F19" s="4"/>
      <c r="G19" s="4"/>
      <c r="H19" s="5"/>
      <c r="I19" s="4"/>
      <c r="J19" s="4"/>
    </row>
    <row r="20" spans="1:10" ht="15.4" x14ac:dyDescent="0.45">
      <c r="A20" s="4"/>
      <c r="B20" s="4"/>
      <c r="C20" s="7"/>
      <c r="D20" s="4"/>
      <c r="E20" s="4"/>
      <c r="F20" s="4"/>
      <c r="G20" s="4"/>
      <c r="H20" s="5"/>
      <c r="I20" s="4"/>
      <c r="J20" s="4"/>
    </row>
  </sheetData>
  <autoFilter ref="A1:J9" xr:uid="{80BC37EB-3CF0-4417-807D-C2A0719EEA95}">
    <sortState xmlns:xlrd2="http://schemas.microsoft.com/office/spreadsheetml/2017/richdata2" ref="A2:J9">
      <sortCondition descending="1" ref="H1:H9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9D02-C172-437E-AB59-D3F3C82EA477}">
  <dimension ref="A1:J20"/>
  <sheetViews>
    <sheetView workbookViewId="0">
      <selection activeCell="F23" sqref="F23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v>45533</v>
      </c>
      <c r="D2" s="4" t="s">
        <v>98</v>
      </c>
      <c r="E2" s="4" t="s">
        <v>171</v>
      </c>
      <c r="F2" s="4" t="s">
        <v>24</v>
      </c>
      <c r="G2" s="4" t="s">
        <v>172</v>
      </c>
      <c r="H2" s="5">
        <v>4093.55</v>
      </c>
      <c r="I2" s="4" t="s">
        <v>29</v>
      </c>
      <c r="J2" s="4" t="s">
        <v>173</v>
      </c>
    </row>
    <row r="3" spans="1:10" ht="15.4" x14ac:dyDescent="0.45">
      <c r="A3" s="4" t="s">
        <v>10</v>
      </c>
      <c r="B3" s="4" t="s">
        <v>11</v>
      </c>
      <c r="C3" s="7">
        <v>45533</v>
      </c>
      <c r="D3" s="4" t="s">
        <v>98</v>
      </c>
      <c r="E3" s="4" t="s">
        <v>171</v>
      </c>
      <c r="F3" s="4" t="s">
        <v>24</v>
      </c>
      <c r="G3" s="4" t="s">
        <v>174</v>
      </c>
      <c r="H3" s="5">
        <v>1393.84</v>
      </c>
      <c r="I3" s="4" t="s">
        <v>29</v>
      </c>
      <c r="J3" s="4" t="s">
        <v>175</v>
      </c>
    </row>
    <row r="4" spans="1:10" ht="15.4" x14ac:dyDescent="0.45">
      <c r="A4" s="4" t="s">
        <v>10</v>
      </c>
      <c r="B4" s="4" t="s">
        <v>11</v>
      </c>
      <c r="C4" s="7">
        <v>45533</v>
      </c>
      <c r="D4" s="4" t="s">
        <v>176</v>
      </c>
      <c r="E4" s="4" t="s">
        <v>171</v>
      </c>
      <c r="F4" s="4" t="s">
        <v>24</v>
      </c>
      <c r="G4" s="4" t="s">
        <v>172</v>
      </c>
      <c r="H4" s="5">
        <v>1302.5999999999999</v>
      </c>
      <c r="I4" s="4" t="s">
        <v>31</v>
      </c>
      <c r="J4" s="4" t="s">
        <v>173</v>
      </c>
    </row>
    <row r="5" spans="1:10" ht="15.4" x14ac:dyDescent="0.45">
      <c r="A5" s="4" t="s">
        <v>10</v>
      </c>
      <c r="B5" s="4" t="s">
        <v>11</v>
      </c>
      <c r="C5" s="7">
        <v>45519</v>
      </c>
      <c r="D5" s="4" t="s">
        <v>19</v>
      </c>
      <c r="E5" s="4" t="s">
        <v>166</v>
      </c>
      <c r="F5" s="4" t="s">
        <v>26</v>
      </c>
      <c r="G5" s="4" t="s">
        <v>177</v>
      </c>
      <c r="H5" s="5">
        <v>1244.1600000000001</v>
      </c>
      <c r="I5" s="4" t="s">
        <v>31</v>
      </c>
      <c r="J5" s="4" t="s">
        <v>178</v>
      </c>
    </row>
    <row r="6" spans="1:10" ht="15.4" x14ac:dyDescent="0.45">
      <c r="A6" s="4" t="s">
        <v>10</v>
      </c>
      <c r="B6" s="4" t="s">
        <v>11</v>
      </c>
      <c r="C6" s="7">
        <v>45519</v>
      </c>
      <c r="D6" s="4" t="s">
        <v>19</v>
      </c>
      <c r="E6" s="4" t="s">
        <v>166</v>
      </c>
      <c r="F6" s="4" t="s">
        <v>58</v>
      </c>
      <c r="G6" s="4" t="s">
        <v>179</v>
      </c>
      <c r="H6" s="5">
        <v>2772.19</v>
      </c>
      <c r="I6" s="4" t="s">
        <v>31</v>
      </c>
      <c r="J6" s="4" t="s">
        <v>180</v>
      </c>
    </row>
    <row r="7" spans="1:10" ht="15.4" x14ac:dyDescent="0.45">
      <c r="A7" s="4" t="s">
        <v>10</v>
      </c>
      <c r="B7" s="4" t="s">
        <v>11</v>
      </c>
      <c r="C7" s="7">
        <v>45533</v>
      </c>
      <c r="D7" s="4" t="s">
        <v>19</v>
      </c>
      <c r="E7" s="4" t="s">
        <v>166</v>
      </c>
      <c r="F7" s="4" t="s">
        <v>26</v>
      </c>
      <c r="G7" s="4" t="s">
        <v>181</v>
      </c>
      <c r="H7" s="5">
        <v>1024.6099999999999</v>
      </c>
      <c r="I7" s="4" t="s">
        <v>31</v>
      </c>
      <c r="J7" s="4" t="s">
        <v>182</v>
      </c>
    </row>
    <row r="8" spans="1:10" ht="15.4" x14ac:dyDescent="0.45">
      <c r="A8" s="4" t="s">
        <v>10</v>
      </c>
      <c r="B8" s="4" t="s">
        <v>11</v>
      </c>
      <c r="C8" s="7">
        <v>45533</v>
      </c>
      <c r="D8" s="4" t="s">
        <v>16</v>
      </c>
      <c r="E8" s="4" t="s">
        <v>183</v>
      </c>
      <c r="F8" s="4" t="s">
        <v>24</v>
      </c>
      <c r="G8" s="4" t="s">
        <v>172</v>
      </c>
      <c r="H8" s="5">
        <v>7626.02</v>
      </c>
      <c r="I8" s="4" t="s">
        <v>32</v>
      </c>
      <c r="J8" s="4" t="s">
        <v>173</v>
      </c>
    </row>
    <row r="9" spans="1:10" ht="15.4" x14ac:dyDescent="0.45">
      <c r="A9" s="4" t="s">
        <v>10</v>
      </c>
      <c r="B9" s="4" t="s">
        <v>11</v>
      </c>
      <c r="C9" s="7">
        <v>45533</v>
      </c>
      <c r="D9" s="4" t="s">
        <v>16</v>
      </c>
      <c r="E9" s="4" t="s">
        <v>183</v>
      </c>
      <c r="F9" s="4" t="s">
        <v>24</v>
      </c>
      <c r="G9" s="4" t="s">
        <v>174</v>
      </c>
      <c r="H9" s="5">
        <v>7161.37</v>
      </c>
      <c r="I9" s="4" t="s">
        <v>32</v>
      </c>
      <c r="J9" s="4" t="s">
        <v>175</v>
      </c>
    </row>
    <row r="10" spans="1:10" ht="15.4" x14ac:dyDescent="0.45">
      <c r="A10" s="4" t="s">
        <v>10</v>
      </c>
      <c r="B10" s="4" t="s">
        <v>11</v>
      </c>
      <c r="C10" s="7">
        <v>45533</v>
      </c>
      <c r="D10" s="4" t="s">
        <v>18</v>
      </c>
      <c r="E10" s="4" t="s">
        <v>171</v>
      </c>
      <c r="F10" s="4" t="s">
        <v>24</v>
      </c>
      <c r="G10" s="4" t="s">
        <v>172</v>
      </c>
      <c r="H10" s="5">
        <v>3917.59</v>
      </c>
      <c r="I10" s="4" t="s">
        <v>33</v>
      </c>
      <c r="J10" s="4" t="s">
        <v>173</v>
      </c>
    </row>
    <row r="11" spans="1:10" ht="15.4" x14ac:dyDescent="0.45">
      <c r="A11" s="4" t="s">
        <v>10</v>
      </c>
      <c r="B11" s="4" t="s">
        <v>11</v>
      </c>
      <c r="C11" s="7">
        <v>45512</v>
      </c>
      <c r="D11" s="4" t="s">
        <v>184</v>
      </c>
      <c r="E11" s="4" t="s">
        <v>185</v>
      </c>
      <c r="F11" s="4" t="s">
        <v>186</v>
      </c>
      <c r="G11" s="4" t="s">
        <v>187</v>
      </c>
      <c r="H11" s="5">
        <v>6650.62</v>
      </c>
      <c r="I11" s="4" t="s">
        <v>33</v>
      </c>
      <c r="J11" s="4" t="s">
        <v>188</v>
      </c>
    </row>
    <row r="12" spans="1:10" ht="15.4" x14ac:dyDescent="0.45">
      <c r="A12" s="4" t="s">
        <v>10</v>
      </c>
      <c r="B12" s="4" t="s">
        <v>11</v>
      </c>
      <c r="C12" s="7">
        <v>45512</v>
      </c>
      <c r="D12" s="4" t="s">
        <v>189</v>
      </c>
      <c r="E12" s="4" t="s">
        <v>190</v>
      </c>
      <c r="F12" s="4" t="s">
        <v>191</v>
      </c>
      <c r="G12" s="4" t="s">
        <v>192</v>
      </c>
      <c r="H12" s="5">
        <v>62117.95</v>
      </c>
      <c r="I12" s="4" t="s">
        <v>33</v>
      </c>
      <c r="J12" s="4" t="s">
        <v>193</v>
      </c>
    </row>
    <row r="13" spans="1:10" ht="15.4" x14ac:dyDescent="0.45">
      <c r="A13" s="4" t="s">
        <v>10</v>
      </c>
      <c r="B13" s="4" t="s">
        <v>11</v>
      </c>
      <c r="C13" s="7">
        <v>45512</v>
      </c>
      <c r="D13" s="4" t="s">
        <v>49</v>
      </c>
      <c r="E13" s="4" t="s">
        <v>170</v>
      </c>
      <c r="F13" s="4" t="s">
        <v>194</v>
      </c>
      <c r="G13" s="4" t="s">
        <v>195</v>
      </c>
      <c r="H13" s="5">
        <v>5280</v>
      </c>
      <c r="I13" s="4" t="s">
        <v>33</v>
      </c>
      <c r="J13" s="4" t="s">
        <v>196</v>
      </c>
    </row>
    <row r="14" spans="1:10" ht="15.4" x14ac:dyDescent="0.45">
      <c r="A14" s="4" t="s">
        <v>10</v>
      </c>
      <c r="B14" s="4" t="s">
        <v>11</v>
      </c>
      <c r="C14" s="7">
        <v>45519</v>
      </c>
      <c r="D14" s="4" t="s">
        <v>49</v>
      </c>
      <c r="E14" s="4" t="s">
        <v>170</v>
      </c>
      <c r="F14" s="4" t="s">
        <v>26</v>
      </c>
      <c r="G14" s="4" t="s">
        <v>197</v>
      </c>
      <c r="H14" s="5">
        <v>32129.35</v>
      </c>
      <c r="I14" s="4" t="s">
        <v>33</v>
      </c>
      <c r="J14" s="4" t="s">
        <v>198</v>
      </c>
    </row>
    <row r="15" spans="1:10" ht="15.4" x14ac:dyDescent="0.45">
      <c r="A15" s="4" t="s">
        <v>10</v>
      </c>
      <c r="B15" s="4" t="s">
        <v>11</v>
      </c>
      <c r="C15" s="7">
        <v>45519</v>
      </c>
      <c r="D15" s="4" t="s">
        <v>49</v>
      </c>
      <c r="E15" s="4" t="s">
        <v>170</v>
      </c>
      <c r="F15" s="4" t="s">
        <v>26</v>
      </c>
      <c r="G15" s="4" t="s">
        <v>199</v>
      </c>
      <c r="H15" s="5">
        <v>2967.04</v>
      </c>
      <c r="I15" s="4" t="s">
        <v>33</v>
      </c>
      <c r="J15" s="4" t="s">
        <v>200</v>
      </c>
    </row>
    <row r="16" spans="1:10" ht="15.4" x14ac:dyDescent="0.45">
      <c r="A16" s="4" t="s">
        <v>10</v>
      </c>
      <c r="B16" s="4" t="s">
        <v>11</v>
      </c>
      <c r="C16" s="7">
        <v>45519</v>
      </c>
      <c r="D16" s="4" t="s">
        <v>49</v>
      </c>
      <c r="E16" s="4" t="s">
        <v>170</v>
      </c>
      <c r="F16" s="4" t="s">
        <v>26</v>
      </c>
      <c r="G16" s="4" t="s">
        <v>201</v>
      </c>
      <c r="H16" s="5">
        <v>3214.28</v>
      </c>
      <c r="I16" s="4" t="s">
        <v>33</v>
      </c>
      <c r="J16" s="4" t="s">
        <v>202</v>
      </c>
    </row>
    <row r="17" spans="1:10" ht="15.4" x14ac:dyDescent="0.45">
      <c r="A17" s="4" t="s">
        <v>10</v>
      </c>
      <c r="B17" s="4" t="s">
        <v>11</v>
      </c>
      <c r="C17" s="7">
        <v>45519</v>
      </c>
      <c r="D17" s="4" t="s">
        <v>49</v>
      </c>
      <c r="E17" s="4" t="s">
        <v>170</v>
      </c>
      <c r="F17" s="4" t="s">
        <v>26</v>
      </c>
      <c r="G17" s="4" t="s">
        <v>203</v>
      </c>
      <c r="H17" s="5">
        <v>1266.8399999999999</v>
      </c>
      <c r="I17" s="4" t="s">
        <v>33</v>
      </c>
      <c r="J17" s="4" t="s">
        <v>204</v>
      </c>
    </row>
    <row r="18" spans="1:10" ht="15.4" x14ac:dyDescent="0.45">
      <c r="A18" s="4" t="s">
        <v>10</v>
      </c>
      <c r="B18" s="4" t="s">
        <v>11</v>
      </c>
      <c r="C18" s="7">
        <v>45533</v>
      </c>
      <c r="D18" s="4" t="s">
        <v>49</v>
      </c>
      <c r="E18" s="4" t="s">
        <v>170</v>
      </c>
      <c r="F18" s="4" t="s">
        <v>45</v>
      </c>
      <c r="G18" s="4" t="s">
        <v>205</v>
      </c>
      <c r="H18" s="5">
        <v>1933.09</v>
      </c>
      <c r="I18" s="4" t="s">
        <v>33</v>
      </c>
      <c r="J18" s="4" t="s">
        <v>206</v>
      </c>
    </row>
    <row r="19" spans="1:10" ht="15.4" x14ac:dyDescent="0.45">
      <c r="A19" s="4"/>
      <c r="B19" s="4"/>
      <c r="C19" s="7"/>
      <c r="D19" s="4"/>
      <c r="E19" s="4"/>
      <c r="F19" s="4"/>
      <c r="G19" s="4"/>
      <c r="H19" s="5"/>
      <c r="I19" s="4"/>
      <c r="J19" s="4"/>
    </row>
    <row r="20" spans="1:10" ht="15.4" x14ac:dyDescent="0.45">
      <c r="A20" s="4"/>
      <c r="B20" s="4"/>
      <c r="C20" s="7"/>
      <c r="D20" s="4"/>
      <c r="E20" s="4"/>
      <c r="F20" s="4"/>
      <c r="G20" s="4"/>
      <c r="H20" s="5"/>
      <c r="I20" s="4"/>
      <c r="J20" s="4"/>
    </row>
  </sheetData>
  <autoFilter ref="A1:J9" xr:uid="{80BC37EB-3CF0-4417-807D-C2A0719EEA95}">
    <sortState xmlns:xlrd2="http://schemas.microsoft.com/office/spreadsheetml/2017/richdata2" ref="A2:J9">
      <sortCondition descending="1" ref="H1:H9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CD975-A6EB-469E-BA33-260942B6597F}">
  <dimension ref="A1:J20"/>
  <sheetViews>
    <sheetView topLeftCell="B1" workbookViewId="0">
      <selection activeCell="G15" sqref="G15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v>45484</v>
      </c>
      <c r="D2" s="4" t="s">
        <v>112</v>
      </c>
      <c r="E2" s="4" t="s">
        <v>164</v>
      </c>
      <c r="F2" s="4" t="s">
        <v>39</v>
      </c>
      <c r="G2" s="4" t="s">
        <v>145</v>
      </c>
      <c r="H2" s="5">
        <v>7444.8</v>
      </c>
      <c r="I2" s="4" t="s">
        <v>29</v>
      </c>
      <c r="J2" s="4" t="s">
        <v>130</v>
      </c>
    </row>
    <row r="3" spans="1:10" ht="15.4" x14ac:dyDescent="0.45">
      <c r="A3" s="4" t="s">
        <v>10</v>
      </c>
      <c r="B3" s="4" t="s">
        <v>11</v>
      </c>
      <c r="C3" s="7">
        <v>45498</v>
      </c>
      <c r="D3" s="4" t="s">
        <v>165</v>
      </c>
      <c r="E3" s="4" t="s">
        <v>166</v>
      </c>
      <c r="F3" s="4" t="s">
        <v>160</v>
      </c>
      <c r="G3" s="4" t="s">
        <v>146</v>
      </c>
      <c r="H3" s="5">
        <v>2070</v>
      </c>
      <c r="I3" s="4" t="s">
        <v>31</v>
      </c>
      <c r="J3" s="4" t="s">
        <v>131</v>
      </c>
    </row>
    <row r="4" spans="1:10" ht="15.4" x14ac:dyDescent="0.45">
      <c r="A4" s="4" t="s">
        <v>10</v>
      </c>
      <c r="B4" s="4" t="s">
        <v>11</v>
      </c>
      <c r="C4" s="7">
        <v>45504</v>
      </c>
      <c r="D4" s="4" t="s">
        <v>165</v>
      </c>
      <c r="E4" s="4" t="s">
        <v>166</v>
      </c>
      <c r="F4" s="4" t="s">
        <v>160</v>
      </c>
      <c r="G4" s="4" t="s">
        <v>147</v>
      </c>
      <c r="H4" s="5">
        <v>8280</v>
      </c>
      <c r="I4" s="4" t="s">
        <v>31</v>
      </c>
      <c r="J4" s="4" t="s">
        <v>132</v>
      </c>
    </row>
    <row r="5" spans="1:10" ht="15.4" x14ac:dyDescent="0.45">
      <c r="A5" s="4" t="s">
        <v>10</v>
      </c>
      <c r="B5" s="4" t="s">
        <v>11</v>
      </c>
      <c r="C5" s="7">
        <v>45477</v>
      </c>
      <c r="D5" s="4" t="s">
        <v>19</v>
      </c>
      <c r="E5" s="4" t="s">
        <v>166</v>
      </c>
      <c r="F5" s="4" t="s">
        <v>26</v>
      </c>
      <c r="G5" s="4" t="s">
        <v>148</v>
      </c>
      <c r="H5" s="5">
        <v>1244.1600000000001</v>
      </c>
      <c r="I5" s="4" t="s">
        <v>31</v>
      </c>
      <c r="J5" s="4" t="s">
        <v>133</v>
      </c>
    </row>
    <row r="6" spans="1:10" ht="15.4" x14ac:dyDescent="0.45">
      <c r="A6" s="4" t="s">
        <v>10</v>
      </c>
      <c r="B6" s="4" t="s">
        <v>11</v>
      </c>
      <c r="C6" s="7">
        <v>45484</v>
      </c>
      <c r="D6" s="4" t="s">
        <v>19</v>
      </c>
      <c r="E6" s="4" t="s">
        <v>166</v>
      </c>
      <c r="F6" s="4" t="s">
        <v>58</v>
      </c>
      <c r="G6" s="4" t="s">
        <v>149</v>
      </c>
      <c r="H6" s="5">
        <v>1440.52</v>
      </c>
      <c r="I6" s="4" t="s">
        <v>31</v>
      </c>
      <c r="J6" s="4" t="s">
        <v>134</v>
      </c>
    </row>
    <row r="7" spans="1:10" ht="15.4" x14ac:dyDescent="0.45">
      <c r="A7" s="4" t="s">
        <v>10</v>
      </c>
      <c r="B7" s="4" t="s">
        <v>11</v>
      </c>
      <c r="C7" s="7">
        <v>45484</v>
      </c>
      <c r="D7" s="4" t="s">
        <v>19</v>
      </c>
      <c r="E7" s="4" t="s">
        <v>166</v>
      </c>
      <c r="F7" s="4" t="s">
        <v>26</v>
      </c>
      <c r="G7" s="4" t="s">
        <v>150</v>
      </c>
      <c r="H7" s="5">
        <v>1033.42</v>
      </c>
      <c r="I7" s="4" t="s">
        <v>31</v>
      </c>
      <c r="J7" s="4" t="s">
        <v>135</v>
      </c>
    </row>
    <row r="8" spans="1:10" ht="15.4" x14ac:dyDescent="0.45">
      <c r="A8" s="4" t="s">
        <v>10</v>
      </c>
      <c r="B8" s="4" t="s">
        <v>11</v>
      </c>
      <c r="C8" s="7">
        <v>45484</v>
      </c>
      <c r="D8" s="4" t="s">
        <v>19</v>
      </c>
      <c r="E8" s="4" t="s">
        <v>166</v>
      </c>
      <c r="F8" s="4" t="s">
        <v>26</v>
      </c>
      <c r="G8" s="4" t="s">
        <v>151</v>
      </c>
      <c r="H8" s="5">
        <v>1059.55</v>
      </c>
      <c r="I8" s="4" t="s">
        <v>31</v>
      </c>
      <c r="J8" s="4" t="s">
        <v>136</v>
      </c>
    </row>
    <row r="9" spans="1:10" ht="15.4" x14ac:dyDescent="0.45">
      <c r="A9" s="4" t="s">
        <v>10</v>
      </c>
      <c r="B9" s="4" t="s">
        <v>11</v>
      </c>
      <c r="C9" s="7">
        <v>45491</v>
      </c>
      <c r="D9" s="4" t="s">
        <v>19</v>
      </c>
      <c r="E9" s="4" t="s">
        <v>166</v>
      </c>
      <c r="F9" s="4" t="s">
        <v>26</v>
      </c>
      <c r="G9" s="4" t="s">
        <v>152</v>
      </c>
      <c r="H9" s="5">
        <v>2448</v>
      </c>
      <c r="I9" s="4" t="s">
        <v>31</v>
      </c>
      <c r="J9" s="4" t="s">
        <v>137</v>
      </c>
    </row>
    <row r="10" spans="1:10" ht="15.4" x14ac:dyDescent="0.45">
      <c r="A10" s="4" t="s">
        <v>10</v>
      </c>
      <c r="B10" s="4" t="s">
        <v>11</v>
      </c>
      <c r="C10" s="7">
        <v>45498</v>
      </c>
      <c r="D10" s="4" t="s">
        <v>19</v>
      </c>
      <c r="E10" s="4" t="s">
        <v>166</v>
      </c>
      <c r="F10" s="4" t="s">
        <v>161</v>
      </c>
      <c r="G10" s="4" t="s">
        <v>153</v>
      </c>
      <c r="H10" s="5">
        <v>3721.1</v>
      </c>
      <c r="I10" s="4" t="s">
        <v>31</v>
      </c>
      <c r="J10" s="4" t="s">
        <v>138</v>
      </c>
    </row>
    <row r="11" spans="1:10" ht="15.4" x14ac:dyDescent="0.45">
      <c r="A11" s="4" t="s">
        <v>10</v>
      </c>
      <c r="B11" s="4" t="s">
        <v>11</v>
      </c>
      <c r="C11" s="7">
        <v>45484</v>
      </c>
      <c r="D11" s="4" t="s">
        <v>167</v>
      </c>
      <c r="E11" s="4" t="s">
        <v>168</v>
      </c>
      <c r="F11" s="4" t="s">
        <v>162</v>
      </c>
      <c r="G11" s="4" t="s">
        <v>154</v>
      </c>
      <c r="H11" s="5">
        <v>2394</v>
      </c>
      <c r="I11" s="4" t="s">
        <v>31</v>
      </c>
      <c r="J11" s="4" t="s">
        <v>139</v>
      </c>
    </row>
    <row r="12" spans="1:10" ht="15.4" x14ac:dyDescent="0.45">
      <c r="A12" s="4" t="s">
        <v>10</v>
      </c>
      <c r="B12" s="4" t="s">
        <v>11</v>
      </c>
      <c r="C12" s="7">
        <v>45484</v>
      </c>
      <c r="D12" s="4" t="s">
        <v>21</v>
      </c>
      <c r="E12" s="4" t="s">
        <v>166</v>
      </c>
      <c r="F12" s="4" t="s">
        <v>26</v>
      </c>
      <c r="G12" s="4" t="s">
        <v>155</v>
      </c>
      <c r="H12" s="5">
        <v>1019.83</v>
      </c>
      <c r="I12" s="4" t="s">
        <v>31</v>
      </c>
      <c r="J12" s="4" t="s">
        <v>140</v>
      </c>
    </row>
    <row r="13" spans="1:10" ht="15.4" x14ac:dyDescent="0.45">
      <c r="A13" s="4" t="s">
        <v>10</v>
      </c>
      <c r="B13" s="4" t="s">
        <v>11</v>
      </c>
      <c r="C13" s="7">
        <v>45484</v>
      </c>
      <c r="D13" s="4" t="s">
        <v>169</v>
      </c>
      <c r="E13" s="4" t="s">
        <v>164</v>
      </c>
      <c r="F13" s="4" t="s">
        <v>163</v>
      </c>
      <c r="G13" s="4" t="s">
        <v>156</v>
      </c>
      <c r="H13" s="5">
        <v>15971.88</v>
      </c>
      <c r="I13" s="4" t="s">
        <v>33</v>
      </c>
      <c r="J13" s="4" t="s">
        <v>141</v>
      </c>
    </row>
    <row r="14" spans="1:10" ht="15.4" x14ac:dyDescent="0.45">
      <c r="A14" s="4" t="s">
        <v>10</v>
      </c>
      <c r="B14" s="4" t="s">
        <v>11</v>
      </c>
      <c r="C14" s="7">
        <v>45484</v>
      </c>
      <c r="D14" s="4" t="s">
        <v>169</v>
      </c>
      <c r="E14" s="4" t="s">
        <v>164</v>
      </c>
      <c r="F14" s="4" t="s">
        <v>163</v>
      </c>
      <c r="G14" s="4" t="s">
        <v>157</v>
      </c>
      <c r="H14" s="5">
        <v>1050</v>
      </c>
      <c r="I14" s="4" t="s">
        <v>33</v>
      </c>
      <c r="J14" s="4" t="s">
        <v>142</v>
      </c>
    </row>
    <row r="15" spans="1:10" ht="15.4" x14ac:dyDescent="0.45">
      <c r="A15" s="4" t="s">
        <v>10</v>
      </c>
      <c r="B15" s="4" t="s">
        <v>11</v>
      </c>
      <c r="C15" s="7">
        <v>45477</v>
      </c>
      <c r="D15" s="4" t="s">
        <v>49</v>
      </c>
      <c r="E15" s="4" t="s">
        <v>170</v>
      </c>
      <c r="F15" s="4" t="s">
        <v>160</v>
      </c>
      <c r="G15" s="4" t="s">
        <v>158</v>
      </c>
      <c r="H15" s="5">
        <v>17020.8</v>
      </c>
      <c r="I15" s="4" t="s">
        <v>33</v>
      </c>
      <c r="J15" s="4" t="s">
        <v>143</v>
      </c>
    </row>
    <row r="16" spans="1:10" ht="15.4" x14ac:dyDescent="0.45">
      <c r="A16" s="4" t="s">
        <v>10</v>
      </c>
      <c r="B16" s="4" t="s">
        <v>11</v>
      </c>
      <c r="C16" s="7">
        <v>45477</v>
      </c>
      <c r="D16" s="4" t="s">
        <v>49</v>
      </c>
      <c r="E16" s="4" t="s">
        <v>170</v>
      </c>
      <c r="F16" s="4" t="s">
        <v>160</v>
      </c>
      <c r="G16" s="4" t="s">
        <v>159</v>
      </c>
      <c r="H16" s="5">
        <v>9418.18</v>
      </c>
      <c r="I16" s="4" t="s">
        <v>33</v>
      </c>
      <c r="J16" s="4" t="s">
        <v>144</v>
      </c>
    </row>
    <row r="17" spans="1:10" ht="15.4" x14ac:dyDescent="0.45">
      <c r="A17" s="4"/>
      <c r="B17" s="4"/>
      <c r="C17" s="7"/>
      <c r="D17" s="4"/>
      <c r="E17" s="4"/>
      <c r="F17" s="4"/>
      <c r="G17" s="4"/>
      <c r="H17" s="5"/>
      <c r="I17" s="4"/>
      <c r="J17" s="4"/>
    </row>
    <row r="18" spans="1:10" ht="15.4" x14ac:dyDescent="0.45">
      <c r="A18" s="4"/>
      <c r="B18" s="4"/>
      <c r="C18" s="7"/>
      <c r="D18" s="4"/>
      <c r="E18" s="4"/>
      <c r="F18" s="4"/>
      <c r="G18" s="4"/>
      <c r="H18" s="5"/>
      <c r="I18" s="4"/>
      <c r="J18" s="4"/>
    </row>
    <row r="19" spans="1:10" ht="15.4" x14ac:dyDescent="0.45">
      <c r="A19" s="4"/>
      <c r="B19" s="4"/>
      <c r="C19" s="7"/>
      <c r="D19" s="4"/>
      <c r="E19" s="4"/>
      <c r="F19" s="4"/>
      <c r="G19" s="4"/>
      <c r="H19" s="5"/>
      <c r="I19" s="4"/>
      <c r="J19" s="4"/>
    </row>
    <row r="20" spans="1:10" ht="15.4" x14ac:dyDescent="0.45">
      <c r="A20" s="4"/>
      <c r="B20" s="4"/>
      <c r="C20" s="7"/>
      <c r="D20" s="4"/>
      <c r="E20" s="4"/>
      <c r="F20" s="4"/>
      <c r="G20" s="4"/>
      <c r="H20" s="5"/>
      <c r="I20" s="4"/>
      <c r="J20" s="4"/>
    </row>
  </sheetData>
  <autoFilter ref="A1:J9" xr:uid="{80BC37EB-3CF0-4417-807D-C2A0719EEA95}">
    <sortState xmlns:xlrd2="http://schemas.microsoft.com/office/spreadsheetml/2017/richdata2" ref="A2:J9">
      <sortCondition descending="1" ref="H1:H9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37EB-3CF0-4417-807D-C2A0719EEA95}">
  <dimension ref="A1:J20"/>
  <sheetViews>
    <sheetView topLeftCell="D1" workbookViewId="0">
      <selection activeCell="G2" sqref="G2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v>45447</v>
      </c>
      <c r="D2" s="4" t="s">
        <v>14</v>
      </c>
      <c r="E2" s="4" t="s">
        <v>34</v>
      </c>
      <c r="F2" s="4" t="s">
        <v>23</v>
      </c>
      <c r="G2" s="4" t="s">
        <v>127</v>
      </c>
      <c r="H2" s="5">
        <v>6033.72</v>
      </c>
      <c r="I2" s="4" t="s">
        <v>31</v>
      </c>
      <c r="J2" s="4" t="s">
        <v>93</v>
      </c>
    </row>
    <row r="3" spans="1:10" ht="15.4" x14ac:dyDescent="0.45">
      <c r="A3" s="4" t="s">
        <v>10</v>
      </c>
      <c r="B3" s="4" t="s">
        <v>11</v>
      </c>
      <c r="C3" s="7">
        <v>45447</v>
      </c>
      <c r="D3" s="4" t="s">
        <v>44</v>
      </c>
      <c r="E3" s="4" t="s">
        <v>38</v>
      </c>
      <c r="F3" s="4" t="s">
        <v>45</v>
      </c>
      <c r="G3" s="4" t="s">
        <v>94</v>
      </c>
      <c r="H3" s="5">
        <v>1078.69</v>
      </c>
      <c r="I3" s="4" t="s">
        <v>33</v>
      </c>
      <c r="J3" s="4" t="s">
        <v>95</v>
      </c>
    </row>
    <row r="4" spans="1:10" ht="15.4" x14ac:dyDescent="0.45">
      <c r="A4" s="4" t="s">
        <v>10</v>
      </c>
      <c r="B4" s="4" t="s">
        <v>11</v>
      </c>
      <c r="C4" s="7">
        <v>45455</v>
      </c>
      <c r="D4" s="4" t="s">
        <v>43</v>
      </c>
      <c r="E4" s="4" t="s">
        <v>34</v>
      </c>
      <c r="F4" s="4" t="s">
        <v>22</v>
      </c>
      <c r="G4" s="4" t="s">
        <v>96</v>
      </c>
      <c r="H4" s="5">
        <v>1758.99</v>
      </c>
      <c r="I4" s="4" t="s">
        <v>29</v>
      </c>
      <c r="J4" s="4" t="s">
        <v>97</v>
      </c>
    </row>
    <row r="5" spans="1:10" ht="15.4" x14ac:dyDescent="0.45">
      <c r="A5" s="4" t="s">
        <v>10</v>
      </c>
      <c r="B5" s="4" t="s">
        <v>11</v>
      </c>
      <c r="C5" s="7">
        <v>45455</v>
      </c>
      <c r="D5" s="4" t="s">
        <v>98</v>
      </c>
      <c r="E5" s="4" t="s">
        <v>34</v>
      </c>
      <c r="F5" s="4" t="s">
        <v>24</v>
      </c>
      <c r="G5" s="4" t="s">
        <v>99</v>
      </c>
      <c r="H5" s="5">
        <v>1186.06</v>
      </c>
      <c r="I5" s="4" t="s">
        <v>29</v>
      </c>
      <c r="J5" s="4" t="s">
        <v>100</v>
      </c>
    </row>
    <row r="6" spans="1:10" ht="15.4" x14ac:dyDescent="0.45">
      <c r="A6" s="4" t="s">
        <v>10</v>
      </c>
      <c r="B6" s="4" t="s">
        <v>11</v>
      </c>
      <c r="C6" s="7">
        <v>45455</v>
      </c>
      <c r="D6" s="4" t="s">
        <v>19</v>
      </c>
      <c r="E6" s="4" t="s">
        <v>36</v>
      </c>
      <c r="F6" s="4" t="s">
        <v>26</v>
      </c>
      <c r="G6" s="4" t="s">
        <v>101</v>
      </c>
      <c r="H6" s="5">
        <v>1244.1600000000001</v>
      </c>
      <c r="I6" s="4" t="s">
        <v>31</v>
      </c>
      <c r="J6" s="4" t="s">
        <v>102</v>
      </c>
    </row>
    <row r="7" spans="1:10" ht="15.4" x14ac:dyDescent="0.45">
      <c r="A7" s="4" t="s">
        <v>10</v>
      </c>
      <c r="B7" s="4" t="s">
        <v>11</v>
      </c>
      <c r="C7" s="7">
        <v>45455</v>
      </c>
      <c r="D7" s="4" t="s">
        <v>15</v>
      </c>
      <c r="E7" s="4" t="s">
        <v>36</v>
      </c>
      <c r="F7" s="4" t="s">
        <v>103</v>
      </c>
      <c r="G7" s="4" t="s">
        <v>104</v>
      </c>
      <c r="H7" s="5">
        <v>4620</v>
      </c>
      <c r="I7" s="4" t="s">
        <v>31</v>
      </c>
      <c r="J7" s="4" t="s">
        <v>105</v>
      </c>
    </row>
    <row r="8" spans="1:10" ht="15.4" x14ac:dyDescent="0.45">
      <c r="A8" s="4" t="s">
        <v>10</v>
      </c>
      <c r="B8" s="4" t="s">
        <v>11</v>
      </c>
      <c r="C8" s="7">
        <v>45455</v>
      </c>
      <c r="D8" s="4" t="s">
        <v>16</v>
      </c>
      <c r="E8" s="4" t="s">
        <v>37</v>
      </c>
      <c r="F8" s="4" t="s">
        <v>24</v>
      </c>
      <c r="G8" s="4" t="s">
        <v>99</v>
      </c>
      <c r="H8" s="5">
        <v>5089.54</v>
      </c>
      <c r="I8" s="4" t="s">
        <v>32</v>
      </c>
      <c r="J8" s="4" t="s">
        <v>100</v>
      </c>
    </row>
    <row r="9" spans="1:10" ht="15.4" x14ac:dyDescent="0.45">
      <c r="A9" s="4" t="s">
        <v>10</v>
      </c>
      <c r="B9" s="4" t="s">
        <v>11</v>
      </c>
      <c r="C9" s="7">
        <v>45455</v>
      </c>
      <c r="D9" s="4" t="s">
        <v>18</v>
      </c>
      <c r="E9" s="4" t="s">
        <v>38</v>
      </c>
      <c r="F9" s="4" t="s">
        <v>24</v>
      </c>
      <c r="G9" s="4" t="s">
        <v>99</v>
      </c>
      <c r="H9" s="5">
        <v>3852.09</v>
      </c>
      <c r="I9" s="4" t="s">
        <v>33</v>
      </c>
      <c r="J9" s="4" t="s">
        <v>100</v>
      </c>
    </row>
    <row r="10" spans="1:10" ht="15.4" x14ac:dyDescent="0.45">
      <c r="A10" s="4" t="s">
        <v>10</v>
      </c>
      <c r="B10" s="4" t="s">
        <v>11</v>
      </c>
      <c r="C10" s="7">
        <v>45455</v>
      </c>
      <c r="D10" s="4" t="s">
        <v>18</v>
      </c>
      <c r="E10" s="4" t="s">
        <v>38</v>
      </c>
      <c r="F10" s="4" t="s">
        <v>46</v>
      </c>
      <c r="G10" s="4" t="s">
        <v>106</v>
      </c>
      <c r="H10" s="5">
        <v>1462.2</v>
      </c>
      <c r="I10" s="4" t="s">
        <v>33</v>
      </c>
      <c r="J10" s="4" t="s">
        <v>107</v>
      </c>
    </row>
    <row r="11" spans="1:10" ht="15.4" x14ac:dyDescent="0.45">
      <c r="A11" s="4" t="s">
        <v>10</v>
      </c>
      <c r="B11" s="4" t="s">
        <v>11</v>
      </c>
      <c r="C11" s="7">
        <v>45455</v>
      </c>
      <c r="D11" s="4" t="s">
        <v>12</v>
      </c>
      <c r="E11" s="4" t="s">
        <v>38</v>
      </c>
      <c r="F11" s="4" t="s">
        <v>50</v>
      </c>
      <c r="G11" s="4" t="s">
        <v>108</v>
      </c>
      <c r="H11" s="5">
        <v>1926.96</v>
      </c>
      <c r="I11" s="4" t="s">
        <v>33</v>
      </c>
      <c r="J11" s="4" t="s">
        <v>109</v>
      </c>
    </row>
    <row r="12" spans="1:10" ht="15.4" x14ac:dyDescent="0.45">
      <c r="A12" s="4" t="s">
        <v>10</v>
      </c>
      <c r="B12" s="4" t="s">
        <v>11</v>
      </c>
      <c r="C12" s="7">
        <v>45455</v>
      </c>
      <c r="D12" s="4" t="s">
        <v>49</v>
      </c>
      <c r="E12" s="4" t="s">
        <v>38</v>
      </c>
      <c r="F12" s="4" t="s">
        <v>24</v>
      </c>
      <c r="G12" s="4" t="s">
        <v>99</v>
      </c>
      <c r="H12" s="5">
        <v>2163.42</v>
      </c>
      <c r="I12" s="4" t="s">
        <v>33</v>
      </c>
      <c r="J12" s="4" t="s">
        <v>100</v>
      </c>
    </row>
    <row r="13" spans="1:10" ht="15.4" x14ac:dyDescent="0.45">
      <c r="A13" s="4" t="s">
        <v>10</v>
      </c>
      <c r="B13" s="4" t="s">
        <v>11</v>
      </c>
      <c r="C13" s="7">
        <v>45455</v>
      </c>
      <c r="D13" s="4" t="s">
        <v>49</v>
      </c>
      <c r="E13" s="4" t="s">
        <v>36</v>
      </c>
      <c r="F13" s="4" t="s">
        <v>41</v>
      </c>
      <c r="G13" s="4" t="s">
        <v>110</v>
      </c>
      <c r="H13" s="5">
        <v>1692</v>
      </c>
      <c r="I13" s="4" t="s">
        <v>33</v>
      </c>
      <c r="J13" s="4" t="s">
        <v>111</v>
      </c>
    </row>
    <row r="14" spans="1:10" ht="15.4" x14ac:dyDescent="0.45">
      <c r="A14" s="4" t="s">
        <v>10</v>
      </c>
      <c r="B14" s="4" t="s">
        <v>11</v>
      </c>
      <c r="C14" s="7">
        <v>45464</v>
      </c>
      <c r="D14" s="4" t="s">
        <v>112</v>
      </c>
      <c r="E14" s="4" t="s">
        <v>34</v>
      </c>
      <c r="F14" s="4" t="s">
        <v>39</v>
      </c>
      <c r="G14" s="4" t="s">
        <v>113</v>
      </c>
      <c r="H14" s="5">
        <v>3722.4</v>
      </c>
      <c r="I14" s="4" t="s">
        <v>29</v>
      </c>
      <c r="J14" s="4" t="s">
        <v>114</v>
      </c>
    </row>
    <row r="15" spans="1:10" ht="15.4" x14ac:dyDescent="0.45">
      <c r="A15" s="4" t="s">
        <v>10</v>
      </c>
      <c r="B15" s="4" t="s">
        <v>11</v>
      </c>
      <c r="C15" s="7">
        <v>45464</v>
      </c>
      <c r="D15" s="4" t="s">
        <v>112</v>
      </c>
      <c r="E15" s="4" t="s">
        <v>34</v>
      </c>
      <c r="F15" s="4" t="s">
        <v>39</v>
      </c>
      <c r="G15" s="4" t="s">
        <v>115</v>
      </c>
      <c r="H15" s="5">
        <v>6638.4</v>
      </c>
      <c r="I15" s="4" t="s">
        <v>29</v>
      </c>
      <c r="J15" s="4" t="s">
        <v>116</v>
      </c>
    </row>
    <row r="16" spans="1:10" ht="15.4" x14ac:dyDescent="0.45">
      <c r="A16" s="4" t="s">
        <v>10</v>
      </c>
      <c r="B16" s="4" t="s">
        <v>11</v>
      </c>
      <c r="C16" s="7">
        <v>45464</v>
      </c>
      <c r="D16" s="4" t="s">
        <v>21</v>
      </c>
      <c r="E16" s="4" t="s">
        <v>34</v>
      </c>
      <c r="F16" s="4" t="s">
        <v>47</v>
      </c>
      <c r="G16" s="4" t="s">
        <v>117</v>
      </c>
      <c r="H16" s="5">
        <v>1980</v>
      </c>
      <c r="I16" s="4" t="s">
        <v>31</v>
      </c>
      <c r="J16" s="4" t="s">
        <v>118</v>
      </c>
    </row>
    <row r="17" spans="1:10" ht="15.4" x14ac:dyDescent="0.45">
      <c r="A17" s="4" t="s">
        <v>10</v>
      </c>
      <c r="B17" s="4" t="s">
        <v>11</v>
      </c>
      <c r="C17" s="7">
        <v>45464</v>
      </c>
      <c r="D17" s="4" t="s">
        <v>49</v>
      </c>
      <c r="E17" s="4" t="s">
        <v>36</v>
      </c>
      <c r="F17" s="4" t="s">
        <v>26</v>
      </c>
      <c r="G17" s="4" t="s">
        <v>119</v>
      </c>
      <c r="H17" s="5">
        <v>1680</v>
      </c>
      <c r="I17" s="4" t="s">
        <v>33</v>
      </c>
      <c r="J17" s="4" t="s">
        <v>120</v>
      </c>
    </row>
    <row r="18" spans="1:10" ht="15.4" x14ac:dyDescent="0.45">
      <c r="A18" s="4" t="s">
        <v>10</v>
      </c>
      <c r="B18" s="4" t="s">
        <v>11</v>
      </c>
      <c r="C18" s="7">
        <v>45464</v>
      </c>
      <c r="D18" s="4" t="s">
        <v>49</v>
      </c>
      <c r="E18" s="4" t="s">
        <v>36</v>
      </c>
      <c r="F18" s="4" t="s">
        <v>58</v>
      </c>
      <c r="G18" s="4" t="s">
        <v>121</v>
      </c>
      <c r="H18" s="5">
        <v>3270.6</v>
      </c>
      <c r="I18" s="4" t="s">
        <v>33</v>
      </c>
      <c r="J18" s="4" t="s">
        <v>122</v>
      </c>
    </row>
    <row r="19" spans="1:10" ht="15.4" x14ac:dyDescent="0.45">
      <c r="A19" s="4" t="s">
        <v>10</v>
      </c>
      <c r="B19" s="4" t="s">
        <v>11</v>
      </c>
      <c r="C19" s="7">
        <v>45464</v>
      </c>
      <c r="D19" s="4" t="s">
        <v>49</v>
      </c>
      <c r="E19" s="4" t="s">
        <v>36</v>
      </c>
      <c r="F19" s="4" t="s">
        <v>58</v>
      </c>
      <c r="G19" s="4" t="s">
        <v>123</v>
      </c>
      <c r="H19" s="5">
        <v>29907.88</v>
      </c>
      <c r="I19" s="4" t="s">
        <v>33</v>
      </c>
      <c r="J19" s="4" t="s">
        <v>124</v>
      </c>
    </row>
    <row r="20" spans="1:10" ht="15.4" x14ac:dyDescent="0.45">
      <c r="A20" s="4" t="s">
        <v>10</v>
      </c>
      <c r="B20" s="4" t="s">
        <v>11</v>
      </c>
      <c r="C20" s="7">
        <v>45470</v>
      </c>
      <c r="D20" s="4" t="s">
        <v>20</v>
      </c>
      <c r="E20" s="4" t="s">
        <v>38</v>
      </c>
      <c r="F20" s="4" t="s">
        <v>27</v>
      </c>
      <c r="G20" s="4" t="s">
        <v>125</v>
      </c>
      <c r="H20" s="5">
        <v>2422.8000000000002</v>
      </c>
      <c r="I20" s="4" t="s">
        <v>33</v>
      </c>
      <c r="J20" s="4" t="s">
        <v>126</v>
      </c>
    </row>
  </sheetData>
  <autoFilter ref="A1:J9" xr:uid="{80BC37EB-3CF0-4417-807D-C2A0719EEA95}">
    <sortState xmlns:xlrd2="http://schemas.microsoft.com/office/spreadsheetml/2017/richdata2" ref="A2:J9">
      <sortCondition descending="1" ref="H1:H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0699-7C6F-466D-9699-2CCD48B9486E}">
  <dimension ref="A1:J25"/>
  <sheetViews>
    <sheetView workbookViewId="0">
      <selection activeCell="E2" sqref="E2:E8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30.1093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v>45420</v>
      </c>
      <c r="D2" s="4" t="s">
        <v>19</v>
      </c>
      <c r="E2" s="4" t="s">
        <v>36</v>
      </c>
      <c r="F2" s="4" t="s">
        <v>26</v>
      </c>
      <c r="G2" s="4" t="s">
        <v>80</v>
      </c>
      <c r="H2" s="5">
        <v>1244.1600000000001</v>
      </c>
      <c r="I2" s="4" t="s">
        <v>33</v>
      </c>
      <c r="J2" s="4" t="s">
        <v>81</v>
      </c>
    </row>
    <row r="3" spans="1:10" ht="15.4" x14ac:dyDescent="0.45">
      <c r="A3" s="4" t="s">
        <v>10</v>
      </c>
      <c r="B3" s="4" t="s">
        <v>11</v>
      </c>
      <c r="C3" s="7">
        <v>45434</v>
      </c>
      <c r="D3" s="4" t="s">
        <v>82</v>
      </c>
      <c r="E3" s="4" t="s">
        <v>35</v>
      </c>
      <c r="F3" s="4" t="s">
        <v>83</v>
      </c>
      <c r="G3" s="4" t="s">
        <v>84</v>
      </c>
      <c r="H3" s="5">
        <v>10200</v>
      </c>
      <c r="I3" s="4" t="s">
        <v>30</v>
      </c>
      <c r="J3" s="4" t="s">
        <v>85</v>
      </c>
    </row>
    <row r="4" spans="1:10" ht="15.4" x14ac:dyDescent="0.45">
      <c r="A4" s="4" t="s">
        <v>10</v>
      </c>
      <c r="B4" s="4" t="s">
        <v>11</v>
      </c>
      <c r="C4" s="7">
        <v>45434</v>
      </c>
      <c r="D4" s="4" t="s">
        <v>48</v>
      </c>
      <c r="E4" s="4" t="s">
        <v>36</v>
      </c>
      <c r="F4" s="4" t="s">
        <v>86</v>
      </c>
      <c r="G4" s="4" t="s">
        <v>87</v>
      </c>
      <c r="H4" s="5">
        <v>1555.2</v>
      </c>
      <c r="I4" s="4" t="s">
        <v>31</v>
      </c>
      <c r="J4" s="4" t="s">
        <v>88</v>
      </c>
    </row>
    <row r="5" spans="1:10" ht="15.4" x14ac:dyDescent="0.45">
      <c r="A5" s="4" t="s">
        <v>10</v>
      </c>
      <c r="B5" s="4" t="s">
        <v>11</v>
      </c>
      <c r="C5" s="7">
        <v>45434</v>
      </c>
      <c r="D5" s="4" t="s">
        <v>16</v>
      </c>
      <c r="E5" s="4" t="s">
        <v>37</v>
      </c>
      <c r="F5" s="4" t="s">
        <v>24</v>
      </c>
      <c r="G5" s="4" t="s">
        <v>89</v>
      </c>
      <c r="H5" s="5">
        <v>5821.42</v>
      </c>
      <c r="I5" s="4" t="s">
        <v>32</v>
      </c>
      <c r="J5" s="4" t="s">
        <v>90</v>
      </c>
    </row>
    <row r="6" spans="1:10" ht="15.4" x14ac:dyDescent="0.45">
      <c r="A6" s="4" t="s">
        <v>10</v>
      </c>
      <c r="B6" s="4" t="s">
        <v>11</v>
      </c>
      <c r="C6" s="7">
        <v>45434</v>
      </c>
      <c r="D6" s="4" t="s">
        <v>18</v>
      </c>
      <c r="E6" s="4" t="s">
        <v>38</v>
      </c>
      <c r="F6" s="4" t="s">
        <v>24</v>
      </c>
      <c r="G6" s="4" t="s">
        <v>89</v>
      </c>
      <c r="H6" s="5">
        <v>8636.0300000000007</v>
      </c>
      <c r="I6" s="4" t="s">
        <v>33</v>
      </c>
      <c r="J6" s="4" t="s">
        <v>90</v>
      </c>
    </row>
    <row r="7" spans="1:10" ht="15.4" x14ac:dyDescent="0.45">
      <c r="A7" s="4" t="s">
        <v>10</v>
      </c>
      <c r="B7" s="4" t="s">
        <v>11</v>
      </c>
      <c r="C7" s="7">
        <v>45434</v>
      </c>
      <c r="D7" s="4" t="s">
        <v>49</v>
      </c>
      <c r="E7" s="4" t="s">
        <v>38</v>
      </c>
      <c r="F7" s="4" t="s">
        <v>24</v>
      </c>
      <c r="G7" s="4" t="s">
        <v>89</v>
      </c>
      <c r="H7" s="5">
        <v>1172.81</v>
      </c>
      <c r="I7" s="4" t="s">
        <v>33</v>
      </c>
      <c r="J7" s="4" t="s">
        <v>90</v>
      </c>
    </row>
    <row r="8" spans="1:10" ht="15.4" x14ac:dyDescent="0.45">
      <c r="A8" s="4" t="s">
        <v>10</v>
      </c>
      <c r="B8" s="4" t="s">
        <v>11</v>
      </c>
      <c r="C8" s="7">
        <v>45441</v>
      </c>
      <c r="D8" s="4" t="s">
        <v>42</v>
      </c>
      <c r="E8" s="4" t="s">
        <v>34</v>
      </c>
      <c r="F8" s="4" t="s">
        <v>40</v>
      </c>
      <c r="G8" s="4" t="s">
        <v>91</v>
      </c>
      <c r="H8" s="5">
        <v>1432</v>
      </c>
      <c r="I8" s="4" t="s">
        <v>29</v>
      </c>
      <c r="J8" s="4" t="s">
        <v>92</v>
      </c>
    </row>
    <row r="9" spans="1:10" ht="15.4" x14ac:dyDescent="0.45">
      <c r="A9" s="4"/>
      <c r="B9" s="4"/>
      <c r="C9" s="7"/>
      <c r="D9" s="4"/>
      <c r="E9" s="4"/>
      <c r="F9" s="4"/>
      <c r="G9" s="4"/>
      <c r="H9" s="5"/>
      <c r="I9" s="4"/>
      <c r="J9" s="4"/>
    </row>
    <row r="10" spans="1:10" ht="15.4" x14ac:dyDescent="0.45">
      <c r="A10" s="4"/>
      <c r="B10" s="4"/>
      <c r="C10" s="7"/>
      <c r="D10" s="4"/>
      <c r="E10" s="4"/>
      <c r="F10" s="4"/>
      <c r="G10" s="4"/>
      <c r="H10" s="5"/>
      <c r="I10" s="4"/>
      <c r="J10" s="4"/>
    </row>
    <row r="11" spans="1:10" ht="15.4" x14ac:dyDescent="0.45">
      <c r="A11" s="4"/>
      <c r="B11" s="4"/>
      <c r="C11" s="7"/>
      <c r="D11" s="4"/>
      <c r="E11" s="4"/>
      <c r="F11" s="4"/>
      <c r="G11" s="4"/>
      <c r="H11" s="5"/>
      <c r="I11" s="4"/>
      <c r="J11" s="4"/>
    </row>
    <row r="12" spans="1:10" ht="15.4" x14ac:dyDescent="0.45">
      <c r="A12" s="4"/>
      <c r="B12" s="4"/>
      <c r="C12" s="7"/>
      <c r="D12" s="4"/>
      <c r="E12" s="4"/>
      <c r="F12" s="4"/>
      <c r="G12" s="4"/>
      <c r="H12" s="5"/>
      <c r="I12" s="4"/>
      <c r="J12" s="4"/>
    </row>
    <row r="13" spans="1:10" x14ac:dyDescent="0.4">
      <c r="C13" s="9"/>
      <c r="F13" s="10"/>
    </row>
    <row r="14" spans="1:10" x14ac:dyDescent="0.4">
      <c r="C14" s="9"/>
      <c r="F14" s="10"/>
    </row>
    <row r="15" spans="1:10" x14ac:dyDescent="0.4">
      <c r="C15" s="9"/>
      <c r="F15" s="10"/>
    </row>
    <row r="16" spans="1:10" x14ac:dyDescent="0.4">
      <c r="C16" s="9"/>
      <c r="F16" s="10"/>
    </row>
    <row r="17" spans="3:6" x14ac:dyDescent="0.4">
      <c r="C17" s="9"/>
      <c r="F17" s="10"/>
    </row>
    <row r="18" spans="3:6" x14ac:dyDescent="0.4">
      <c r="C18" s="9"/>
      <c r="F18" s="10"/>
    </row>
    <row r="19" spans="3:6" x14ac:dyDescent="0.4">
      <c r="C19" s="9"/>
      <c r="F19" s="10"/>
    </row>
    <row r="20" spans="3:6" x14ac:dyDescent="0.4">
      <c r="C20" s="9"/>
      <c r="F20" s="10"/>
    </row>
    <row r="21" spans="3:6" x14ac:dyDescent="0.4">
      <c r="C21" s="9"/>
      <c r="F21" s="10"/>
    </row>
    <row r="22" spans="3:6" x14ac:dyDescent="0.4">
      <c r="C22" s="9"/>
      <c r="F22" s="10"/>
    </row>
    <row r="23" spans="3:6" x14ac:dyDescent="0.4">
      <c r="C23" s="9"/>
      <c r="F23" s="10"/>
    </row>
    <row r="24" spans="3:6" x14ac:dyDescent="0.4">
      <c r="C24" s="9"/>
      <c r="F24" s="10"/>
    </row>
    <row r="25" spans="3:6" x14ac:dyDescent="0.4">
      <c r="C25" s="9"/>
      <c r="F25" s="10"/>
    </row>
  </sheetData>
  <autoFilter ref="A1:J12" xr:uid="{1F8B0699-7C6F-466D-9699-2CCD48B9486E}">
    <sortState xmlns:xlrd2="http://schemas.microsoft.com/office/spreadsheetml/2017/richdata2" ref="A2:J12">
      <sortCondition descending="1" ref="H1:H1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2855-7CF9-40C0-9200-3B94FB67AE4A}">
  <dimension ref="A1:J15"/>
  <sheetViews>
    <sheetView topLeftCell="D1" workbookViewId="0">
      <selection activeCell="G27" sqref="G27"/>
    </sheetView>
  </sheetViews>
  <sheetFormatPr defaultRowHeight="15" x14ac:dyDescent="0.4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4">
      <c r="A1" s="1" t="s">
        <v>8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51</v>
      </c>
      <c r="I1" s="1" t="s">
        <v>8</v>
      </c>
      <c r="J1" s="1" t="s">
        <v>9</v>
      </c>
    </row>
    <row r="2" spans="1:10" ht="15.4" x14ac:dyDescent="0.45">
      <c r="A2" s="4" t="s">
        <v>10</v>
      </c>
      <c r="B2" s="4" t="s">
        <v>11</v>
      </c>
      <c r="C2" s="7">
        <v>45392</v>
      </c>
      <c r="D2" s="4" t="s">
        <v>42</v>
      </c>
      <c r="E2" s="4" t="s">
        <v>34</v>
      </c>
      <c r="F2" s="4" t="s">
        <v>46</v>
      </c>
      <c r="G2" s="4" t="s">
        <v>52</v>
      </c>
      <c r="H2" s="5">
        <v>1323.18</v>
      </c>
      <c r="I2" s="4" t="s">
        <v>29</v>
      </c>
      <c r="J2" s="4" t="s">
        <v>53</v>
      </c>
    </row>
    <row r="3" spans="1:10" ht="15.4" x14ac:dyDescent="0.45">
      <c r="A3" s="4" t="s">
        <v>10</v>
      </c>
      <c r="B3" s="4" t="s">
        <v>11</v>
      </c>
      <c r="C3" s="7">
        <v>45392</v>
      </c>
      <c r="D3" s="4" t="s">
        <v>16</v>
      </c>
      <c r="E3" s="4" t="s">
        <v>37</v>
      </c>
      <c r="F3" s="4" t="s">
        <v>24</v>
      </c>
      <c r="G3" s="4" t="s">
        <v>54</v>
      </c>
      <c r="H3" s="5">
        <v>3305.19</v>
      </c>
      <c r="I3" s="4" t="s">
        <v>32</v>
      </c>
      <c r="J3" s="4" t="s">
        <v>55</v>
      </c>
    </row>
    <row r="4" spans="1:10" ht="15.4" x14ac:dyDescent="0.45">
      <c r="A4" s="4" t="s">
        <v>10</v>
      </c>
      <c r="B4" s="4" t="s">
        <v>11</v>
      </c>
      <c r="C4" s="7">
        <v>45392</v>
      </c>
      <c r="D4" s="4" t="s">
        <v>18</v>
      </c>
      <c r="E4" s="4" t="s">
        <v>38</v>
      </c>
      <c r="F4" s="4" t="s">
        <v>24</v>
      </c>
      <c r="G4" s="4" t="s">
        <v>54</v>
      </c>
      <c r="H4" s="5">
        <v>4132.32</v>
      </c>
      <c r="I4" s="4" t="s">
        <v>33</v>
      </c>
      <c r="J4" s="4" t="s">
        <v>55</v>
      </c>
    </row>
    <row r="5" spans="1:10" ht="15.4" x14ac:dyDescent="0.45">
      <c r="A5" s="4" t="s">
        <v>10</v>
      </c>
      <c r="B5" s="4" t="s">
        <v>11</v>
      </c>
      <c r="C5" s="7">
        <v>45392</v>
      </c>
      <c r="D5" s="4" t="s">
        <v>20</v>
      </c>
      <c r="E5" s="4" t="s">
        <v>38</v>
      </c>
      <c r="F5" s="4" t="s">
        <v>28</v>
      </c>
      <c r="G5" s="4" t="s">
        <v>56</v>
      </c>
      <c r="H5" s="5">
        <v>1857.36</v>
      </c>
      <c r="I5" s="4" t="s">
        <v>33</v>
      </c>
      <c r="J5" s="4" t="s">
        <v>57</v>
      </c>
    </row>
    <row r="6" spans="1:10" ht="15.4" x14ac:dyDescent="0.45">
      <c r="A6" s="4" t="s">
        <v>10</v>
      </c>
      <c r="B6" s="4" t="s">
        <v>11</v>
      </c>
      <c r="C6" s="7">
        <v>45392</v>
      </c>
      <c r="D6" s="4" t="s">
        <v>21</v>
      </c>
      <c r="E6" s="4" t="s">
        <v>36</v>
      </c>
      <c r="F6" s="4" t="s">
        <v>58</v>
      </c>
      <c r="G6" s="4" t="s">
        <v>59</v>
      </c>
      <c r="H6" s="5">
        <v>2160</v>
      </c>
      <c r="I6" s="4" t="s">
        <v>33</v>
      </c>
      <c r="J6" s="4" t="s">
        <v>60</v>
      </c>
    </row>
    <row r="7" spans="1:10" ht="15.4" x14ac:dyDescent="0.45">
      <c r="A7" s="4" t="s">
        <v>10</v>
      </c>
      <c r="B7" s="4" t="s">
        <v>11</v>
      </c>
      <c r="C7" s="7">
        <v>45397</v>
      </c>
      <c r="D7" s="4" t="s">
        <v>13</v>
      </c>
      <c r="E7" s="4" t="s">
        <v>34</v>
      </c>
      <c r="F7" s="4" t="s">
        <v>61</v>
      </c>
      <c r="G7" s="4" t="s">
        <v>128</v>
      </c>
      <c r="H7" s="5">
        <v>5241.6000000000004</v>
      </c>
      <c r="I7" s="4" t="s">
        <v>29</v>
      </c>
      <c r="J7" s="4" t="s">
        <v>62</v>
      </c>
    </row>
    <row r="8" spans="1:10" ht="15.4" x14ac:dyDescent="0.45">
      <c r="A8" s="4" t="s">
        <v>10</v>
      </c>
      <c r="B8" s="4" t="s">
        <v>11</v>
      </c>
      <c r="C8" s="7">
        <v>45397</v>
      </c>
      <c r="D8" s="4" t="s">
        <v>13</v>
      </c>
      <c r="E8" s="4" t="s">
        <v>34</v>
      </c>
      <c r="F8" s="4" t="s">
        <v>39</v>
      </c>
      <c r="G8" s="4" t="s">
        <v>129</v>
      </c>
      <c r="H8" s="5">
        <v>3722.4</v>
      </c>
      <c r="I8" s="4" t="s">
        <v>29</v>
      </c>
      <c r="J8" s="4" t="s">
        <v>63</v>
      </c>
    </row>
    <row r="9" spans="1:10" ht="15.4" x14ac:dyDescent="0.45">
      <c r="A9" s="4" t="s">
        <v>10</v>
      </c>
      <c r="B9" s="4" t="s">
        <v>11</v>
      </c>
      <c r="C9" s="7">
        <v>45397</v>
      </c>
      <c r="D9" s="4" t="s">
        <v>64</v>
      </c>
      <c r="E9" s="4" t="s">
        <v>36</v>
      </c>
      <c r="F9" s="4" t="s">
        <v>65</v>
      </c>
      <c r="G9" s="4" t="s">
        <v>66</v>
      </c>
      <c r="H9" s="5">
        <v>4680</v>
      </c>
      <c r="I9" s="4" t="s">
        <v>31</v>
      </c>
      <c r="J9" s="4" t="s">
        <v>67</v>
      </c>
    </row>
    <row r="10" spans="1:10" ht="15.4" x14ac:dyDescent="0.45">
      <c r="A10" s="4" t="s">
        <v>10</v>
      </c>
      <c r="B10" s="4" t="s">
        <v>11</v>
      </c>
      <c r="C10" s="7">
        <v>45397</v>
      </c>
      <c r="D10" s="4" t="s">
        <v>17</v>
      </c>
      <c r="E10" s="4" t="s">
        <v>37</v>
      </c>
      <c r="F10" s="4" t="s">
        <v>25</v>
      </c>
      <c r="G10" s="4" t="s">
        <v>68</v>
      </c>
      <c r="H10" s="5">
        <v>26700</v>
      </c>
      <c r="I10" s="4" t="s">
        <v>32</v>
      </c>
      <c r="J10" s="4" t="s">
        <v>69</v>
      </c>
    </row>
    <row r="11" spans="1:10" ht="15.4" x14ac:dyDescent="0.45">
      <c r="A11" s="4" t="s">
        <v>10</v>
      </c>
      <c r="B11" s="4" t="s">
        <v>11</v>
      </c>
      <c r="C11" s="7">
        <v>45412</v>
      </c>
      <c r="D11" s="4" t="s">
        <v>42</v>
      </c>
      <c r="E11" s="4" t="s">
        <v>34</v>
      </c>
      <c r="F11" s="4" t="s">
        <v>40</v>
      </c>
      <c r="G11" s="4" t="s">
        <v>70</v>
      </c>
      <c r="H11" s="5">
        <v>1432</v>
      </c>
      <c r="I11" s="4" t="s">
        <v>29</v>
      </c>
      <c r="J11" s="4" t="s">
        <v>71</v>
      </c>
    </row>
    <row r="12" spans="1:10" ht="15.4" x14ac:dyDescent="0.45">
      <c r="A12" s="4" t="s">
        <v>10</v>
      </c>
      <c r="B12" s="4" t="s">
        <v>11</v>
      </c>
      <c r="C12" s="7">
        <v>45412</v>
      </c>
      <c r="D12" s="4" t="s">
        <v>49</v>
      </c>
      <c r="E12" s="4" t="s">
        <v>36</v>
      </c>
      <c r="F12" s="4" t="s">
        <v>26</v>
      </c>
      <c r="G12" s="4" t="s">
        <v>72</v>
      </c>
      <c r="H12" s="5">
        <v>32129.35</v>
      </c>
      <c r="I12" s="4" t="s">
        <v>33</v>
      </c>
      <c r="J12" s="4" t="s">
        <v>73</v>
      </c>
    </row>
    <row r="13" spans="1:10" ht="15.4" x14ac:dyDescent="0.45">
      <c r="A13" s="4" t="s">
        <v>10</v>
      </c>
      <c r="B13" s="4" t="s">
        <v>11</v>
      </c>
      <c r="C13" s="7">
        <v>45412</v>
      </c>
      <c r="D13" s="4" t="s">
        <v>49</v>
      </c>
      <c r="E13" s="4" t="s">
        <v>36</v>
      </c>
      <c r="F13" s="4" t="s">
        <v>26</v>
      </c>
      <c r="G13" s="4" t="s">
        <v>74</v>
      </c>
      <c r="H13" s="5">
        <v>2967.04</v>
      </c>
      <c r="I13" s="4" t="s">
        <v>33</v>
      </c>
      <c r="J13" s="4" t="s">
        <v>75</v>
      </c>
    </row>
    <row r="14" spans="1:10" ht="15.4" x14ac:dyDescent="0.45">
      <c r="A14" s="4" t="s">
        <v>10</v>
      </c>
      <c r="B14" s="4" t="s">
        <v>11</v>
      </c>
      <c r="C14" s="7">
        <v>45412</v>
      </c>
      <c r="D14" s="4" t="s">
        <v>49</v>
      </c>
      <c r="E14" s="4" t="s">
        <v>36</v>
      </c>
      <c r="F14" s="4" t="s">
        <v>26</v>
      </c>
      <c r="G14" s="4" t="s">
        <v>76</v>
      </c>
      <c r="H14" s="5">
        <v>3214.28</v>
      </c>
      <c r="I14" s="4" t="s">
        <v>33</v>
      </c>
      <c r="J14" s="4" t="s">
        <v>77</v>
      </c>
    </row>
    <row r="15" spans="1:10" ht="15.4" x14ac:dyDescent="0.45">
      <c r="A15" s="4" t="s">
        <v>10</v>
      </c>
      <c r="B15" s="4" t="s">
        <v>11</v>
      </c>
      <c r="C15" s="7">
        <v>45412</v>
      </c>
      <c r="D15" s="4" t="s">
        <v>49</v>
      </c>
      <c r="E15" s="4" t="s">
        <v>36</v>
      </c>
      <c r="F15" s="4" t="s">
        <v>26</v>
      </c>
      <c r="G15" s="4" t="s">
        <v>78</v>
      </c>
      <c r="H15" s="5">
        <v>1266.8399999999999</v>
      </c>
      <c r="I15" s="4" t="s">
        <v>33</v>
      </c>
      <c r="J15" s="4" t="s">
        <v>79</v>
      </c>
    </row>
  </sheetData>
  <autoFilter ref="A1:J11" xr:uid="{CFCD2855-7CF9-40C0-9200-3B94FB67AE4A}">
    <sortState xmlns:xlrd2="http://schemas.microsoft.com/office/spreadsheetml/2017/richdata2" ref="A2:J11">
      <sortCondition descending="1" ref="H1:H1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AD75TJCKWPSD-255675493-48721</_dlc_DocId>
    <_dlc_DocIdUrl xmlns="da565c07-dda8-49d0-af77-97162e211c3a">
      <Url>https://htagovuk.sharepoint.com/sites/edrms/groups/_layouts/15/DocIdRedir.aspx?ID=AD75TJCKWPSD-255675493-48721</Url>
      <Description>AD75TJCKWPSD-255675493-48721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B93FBC-DD0A-495C-A8BF-1CF58DED9F6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7DBB9EB-4F5A-4C92-BFD6-C44E992F6C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0C0EB-F8EE-4655-B226-B2D7D5B522D3}">
  <ds:schemaRefs>
    <ds:schemaRef ds:uri="http://schemas.microsoft.com/office/2006/metadata/properties"/>
    <ds:schemaRef ds:uri="http://schemas.microsoft.com/office/infopath/2007/PartnerControls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0A382DA2-551F-46CD-9F78-66BC5D447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Mar 25</vt:lpstr>
      <vt:lpstr>Feb 25</vt:lpstr>
      <vt:lpstr>Jan 25</vt:lpstr>
      <vt:lpstr>Dec 24</vt:lpstr>
      <vt:lpstr>Nov 24</vt:lpstr>
      <vt:lpstr>Oct 24</vt:lpstr>
      <vt:lpstr>Sept 24</vt:lpstr>
      <vt:lpstr>Aug 24</vt:lpstr>
      <vt:lpstr>Jul 24</vt:lpstr>
      <vt:lpstr>Jun 24</vt:lpstr>
      <vt:lpstr>May 24</vt:lpstr>
      <vt:lpstr>Apr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Fookes</dc:creator>
  <cp:lastModifiedBy>Alina Iljina</cp:lastModifiedBy>
  <dcterms:created xsi:type="dcterms:W3CDTF">2023-07-12T13:15:21Z</dcterms:created>
  <dcterms:modified xsi:type="dcterms:W3CDTF">2025-04-07T18:39:00Z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618a482a-b70d-45b3-a8d1-17c208c9b2c2</vt:lpwstr>
  </property>
  <property fmtid="{D5CDD505-2E9C-101B-9397-08002B2CF9AE}" pid="4" name="MediaServiceImageTags">
    <vt:lpwstr/>
  </property>
</Properties>
</file>