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tagovuk.sharepoint.com/sites/edrms/groups/Finance/Finance 2022-23/Month End Schedules 2023-24/Transparency Data/"/>
    </mc:Choice>
  </mc:AlternateContent>
  <xr:revisionPtr revIDLastSave="119" documentId="8_{7203DEAE-E1EB-4495-B6CB-EF7CBC27B6A1}" xr6:coauthVersionLast="47" xr6:coauthVersionMax="47" xr10:uidLastSave="{2C5E3DD0-7A76-4DEF-B189-DACED45343AA}"/>
  <bookViews>
    <workbookView xWindow="-120" yWindow="-120" windowWidth="29040" windowHeight="15840" xr2:uid="{766AFC54-E203-4DE1-AD2E-0D77BDEBA329}"/>
  </bookViews>
  <sheets>
    <sheet name="Sep 23" sheetId="8" r:id="rId1"/>
    <sheet name="Aug 23" sheetId="7" r:id="rId2"/>
    <sheet name="Jul 23" sheetId="6" r:id="rId3"/>
    <sheet name="Jun 23" sheetId="3" r:id="rId4"/>
    <sheet name="May 23" sheetId="2" r:id="rId5"/>
    <sheet name="Apr 23" sheetId="1" r:id="rId6"/>
  </sheets>
  <definedNames>
    <definedName name="_xlnm._FilterDatabase" localSheetId="5" hidden="1">'Apr 23'!$A$1:$J$11</definedName>
    <definedName name="_xlnm._FilterDatabase" localSheetId="1" hidden="1">'Aug 23'!$A$1:$J$1</definedName>
    <definedName name="_xlnm._FilterDatabase" localSheetId="2" hidden="1">'Jul 23'!$A$1:$J$1</definedName>
    <definedName name="_xlnm._FilterDatabase" localSheetId="3" hidden="1">'Jun 23'!$A$1:$J$10</definedName>
    <definedName name="_xlnm._FilterDatabase" localSheetId="4" hidden="1">'May 23'!$A$1:$J$12</definedName>
    <definedName name="_xlnm._FilterDatabase" localSheetId="0" hidden="1">'Sep 23'!$A$1:$J$1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C9" i="3"/>
  <c r="C6" i="3"/>
  <c r="C3" i="3"/>
  <c r="C5" i="3"/>
  <c r="C2" i="3"/>
  <c r="C4" i="3"/>
  <c r="C8" i="3"/>
  <c r="C7" i="3"/>
  <c r="C7" i="2"/>
  <c r="C8" i="2"/>
  <c r="C12" i="2"/>
  <c r="C9" i="2"/>
  <c r="C11" i="2"/>
  <c r="C10" i="2"/>
  <c r="C6" i="2"/>
  <c r="C5" i="2"/>
  <c r="C4" i="2"/>
  <c r="C3" i="2"/>
  <c r="C2" i="2"/>
  <c r="C11" i="1"/>
  <c r="C8" i="1"/>
  <c r="C5" i="1"/>
  <c r="C4" i="1"/>
  <c r="C9" i="1"/>
  <c r="C10" i="1"/>
  <c r="C2" i="1"/>
  <c r="C3" i="1"/>
  <c r="C6" i="1"/>
  <c r="C7" i="1"/>
</calcChain>
</file>

<file path=xl/sharedStrings.xml><?xml version="1.0" encoding="utf-8"?>
<sst xmlns="http://schemas.openxmlformats.org/spreadsheetml/2006/main" count="538" uniqueCount="172">
  <si>
    <t>Department Family</t>
  </si>
  <si>
    <t>Entity</t>
  </si>
  <si>
    <t>TRX Date</t>
  </si>
  <si>
    <t>Account Description</t>
  </si>
  <si>
    <t>Expense Area</t>
  </si>
  <si>
    <t>Supplier</t>
  </si>
  <si>
    <t>Reference</t>
  </si>
  <si>
    <t>Value</t>
  </si>
  <si>
    <t>Department</t>
  </si>
  <si>
    <t>Originating Document Number</t>
  </si>
  <si>
    <t>DHSC</t>
  </si>
  <si>
    <t>HTA</t>
  </si>
  <si>
    <t>Staff Welfare</t>
  </si>
  <si>
    <t>Recruitment Costs - CEO</t>
  </si>
  <si>
    <t>Consultancy Costs - CEO</t>
  </si>
  <si>
    <t>Training - Board Members</t>
  </si>
  <si>
    <t>Policy, Strategy &amp; Communicat-Seconded Staff costs</t>
  </si>
  <si>
    <t>Projects-website</t>
  </si>
  <si>
    <t>Training for Independant Assessors</t>
  </si>
  <si>
    <t>Inspection - Regulation-ROH-IS</t>
  </si>
  <si>
    <t>-NHSBT</t>
  </si>
  <si>
    <t>Shared Resources</t>
  </si>
  <si>
    <t>Travel and Subsistence - Resources</t>
  </si>
  <si>
    <t>Software subscription 1- 3 yrs</t>
  </si>
  <si>
    <t>Legal Costs</t>
  </si>
  <si>
    <t>Postage</t>
  </si>
  <si>
    <t>Maintenance Contracts</t>
  </si>
  <si>
    <t>Personal Strengths Publishing Ltd</t>
  </si>
  <si>
    <t>Robertson Bell Limited</t>
  </si>
  <si>
    <t>Philip Randles</t>
  </si>
  <si>
    <t>Chartered Institute of Public Finance &amp; Accountancy</t>
  </si>
  <si>
    <t>Department for Work &amp; Pension</t>
  </si>
  <si>
    <t>Kaleidoscope Health and Care CIC</t>
  </si>
  <si>
    <t>McEwan Associates Ltd</t>
  </si>
  <si>
    <t>CTM</t>
  </si>
  <si>
    <t>NHSBT</t>
  </si>
  <si>
    <t>Human Fertilisation &amp; Embryology Authority</t>
  </si>
  <si>
    <t>BC Computing Ltd</t>
  </si>
  <si>
    <t>Field Fisher</t>
  </si>
  <si>
    <t>Bevan Brittan</t>
  </si>
  <si>
    <t>Blake Morgan LLP</t>
  </si>
  <si>
    <t>Big Blue Door</t>
  </si>
  <si>
    <t>2020-13742</t>
  </si>
  <si>
    <t>P2465</t>
  </si>
  <si>
    <t>2-22</t>
  </si>
  <si>
    <t>3-22</t>
  </si>
  <si>
    <t>3169216</t>
  </si>
  <si>
    <t>4020773</t>
  </si>
  <si>
    <t>4020052</t>
  </si>
  <si>
    <t>4021369</t>
  </si>
  <si>
    <t>INV-0620</t>
  </si>
  <si>
    <t>HTA 49</t>
  </si>
  <si>
    <t>4831</t>
  </si>
  <si>
    <t>5320</t>
  </si>
  <si>
    <t>965880</t>
  </si>
  <si>
    <t>202129</t>
  </si>
  <si>
    <t>7801</t>
  </si>
  <si>
    <t>7839</t>
  </si>
  <si>
    <t>UK01-INV-000275256</t>
  </si>
  <si>
    <t>UK01-INV-000275269</t>
  </si>
  <si>
    <t>10226384</t>
  </si>
  <si>
    <t>UK01-INV-000269546</t>
  </si>
  <si>
    <t>UK01-INV-000275268</t>
  </si>
  <si>
    <t>BM100171235</t>
  </si>
  <si>
    <t>UK01-INV-000280875</t>
  </si>
  <si>
    <t>7763</t>
  </si>
  <si>
    <t>7812</t>
  </si>
  <si>
    <t>5082</t>
  </si>
  <si>
    <t>5083</t>
  </si>
  <si>
    <t>7896</t>
  </si>
  <si>
    <t>corestrength assessments X15</t>
  </si>
  <si>
    <t>Placement fee Fin Off extentio</t>
  </si>
  <si>
    <t>CIRP 2022/203</t>
  </si>
  <si>
    <t>CIRP 2022/23</t>
  </si>
  <si>
    <t>Fraud Training ARAC Jun 2023</t>
  </si>
  <si>
    <t>Secondee HoComs March 23</t>
  </si>
  <si>
    <t>Secondee HoComs Feb 23</t>
  </si>
  <si>
    <t>Secondee HoC Apr 2023</t>
  </si>
  <si>
    <t>Assessing impact Project</t>
  </si>
  <si>
    <t>IA Training  Event 25 May 2023</t>
  </si>
  <si>
    <t>CTM Travel Apr 2023</t>
  </si>
  <si>
    <t>Travel May 2023</t>
  </si>
  <si>
    <t>Assist Func SLA Jan - Mar 2023</t>
  </si>
  <si>
    <t>Shared DoFinance Q4 2022/23</t>
  </si>
  <si>
    <t>Business Voice Licence Mar2023</t>
  </si>
  <si>
    <t>MS Busines voice licence Ap23</t>
  </si>
  <si>
    <t>Legal Advice -Uterine donation</t>
  </si>
  <si>
    <t>Legal Advice - Deemed Consent</t>
  </si>
  <si>
    <t>Legal Advice - Fuller Inquiry</t>
  </si>
  <si>
    <t>Legal advice - whistleblower c</t>
  </si>
  <si>
    <t>Legal Advice - Whistleblower c</t>
  </si>
  <si>
    <t>Legal Advice amend HT Act 2004</t>
  </si>
  <si>
    <t>Legal advice - Deceased donati</t>
  </si>
  <si>
    <t>Laptop Courier Costs Mar 2023</t>
  </si>
  <si>
    <t>Azure Cloud Subs Mar 2023</t>
  </si>
  <si>
    <t>Website Host Supp Apr-Jun 2023</t>
  </si>
  <si>
    <t>Website Supp &amp; Main Apr-Jun 23</t>
  </si>
  <si>
    <t>Azure Cloud Subs Apr 2023</t>
  </si>
  <si>
    <t>CEOF</t>
  </si>
  <si>
    <t>MEMB</t>
  </si>
  <si>
    <t>PSCD</t>
  </si>
  <si>
    <t>REGS</t>
  </si>
  <si>
    <t>RESO</t>
  </si>
  <si>
    <t>Human Resources</t>
  </si>
  <si>
    <t>Chief Executives Office</t>
  </si>
  <si>
    <t>HTA Board</t>
  </si>
  <si>
    <t>Data, Technology and Development Directorate</t>
  </si>
  <si>
    <t>Regulation Directorate</t>
  </si>
  <si>
    <t>Resources Directorate</t>
  </si>
  <si>
    <t>Rent</t>
  </si>
  <si>
    <t>Internal Audit</t>
  </si>
  <si>
    <t>Utilities</t>
  </si>
  <si>
    <t>Rates</t>
  </si>
  <si>
    <t>Building Services incl. Security</t>
  </si>
  <si>
    <t>Printing Costs</t>
  </si>
  <si>
    <t>IT Consumables - Resources</t>
  </si>
  <si>
    <t>Consultancy - Regulation</t>
  </si>
  <si>
    <t>Department of Health</t>
  </si>
  <si>
    <t>HM Treasury Group</t>
  </si>
  <si>
    <t>HH Global</t>
  </si>
  <si>
    <t>Adecco UK Ltd</t>
  </si>
  <si>
    <t>HLA Consulting</t>
  </si>
  <si>
    <t>FTI003195</t>
  </si>
  <si>
    <t>202150</t>
  </si>
  <si>
    <t>45732</t>
  </si>
  <si>
    <t>5471</t>
  </si>
  <si>
    <t>4021721</t>
  </si>
  <si>
    <t>4021962</t>
  </si>
  <si>
    <t>260172538</t>
  </si>
  <si>
    <t>P49280</t>
  </si>
  <si>
    <t>INV-000289353</t>
  </si>
  <si>
    <t>INV-000289354</t>
  </si>
  <si>
    <t>7972</t>
  </si>
  <si>
    <t>7953</t>
  </si>
  <si>
    <t>7999</t>
  </si>
  <si>
    <t>INV-1038</t>
  </si>
  <si>
    <t>7952</t>
  </si>
  <si>
    <t>102</t>
  </si>
  <si>
    <t>4022345</t>
  </si>
  <si>
    <t>000289285</t>
  </si>
  <si>
    <t>5906</t>
  </si>
  <si>
    <t>BM100175029</t>
  </si>
  <si>
    <t>260176241</t>
  </si>
  <si>
    <t>Inspection Review Project Phas</t>
  </si>
  <si>
    <t>HoComs Secondee July 2023</t>
  </si>
  <si>
    <t>LegaAdvice Offences under S32A</t>
  </si>
  <si>
    <t>CTM Travel Jul / Aug 2023</t>
  </si>
  <si>
    <t>Legal Advice regs exosomes cos</t>
  </si>
  <si>
    <t>Updated ARA and changes 20 Pt</t>
  </si>
  <si>
    <t>Projects - Regulation</t>
  </si>
  <si>
    <t>Stationery</t>
  </si>
  <si>
    <t>Transformation Nous Limited</t>
  </si>
  <si>
    <t>2RP Rent &amp; Rates Q1 2023/24</t>
  </si>
  <si>
    <t>Shared DoFinance Q1 23/24</t>
  </si>
  <si>
    <t>Internal Audit Q1 2023/24</t>
  </si>
  <si>
    <t>CTM Travel Jun/Jul 2023</t>
  </si>
  <si>
    <t>Secondee HoComs May 2023</t>
  </si>
  <si>
    <t>HoComs Secondee June 2023</t>
  </si>
  <si>
    <t>2022/23 Annual Rep &amp; Acc</t>
  </si>
  <si>
    <t>Interim Pfolio Bus MgrPlaceFee</t>
  </si>
  <si>
    <t>Legal advice re storage of mat</t>
  </si>
  <si>
    <t>Legal rev HTA Pol 102 Guid LOD</t>
  </si>
  <si>
    <t>Build Surface&amp;ProLaptopsPhase2</t>
  </si>
  <si>
    <t>MS Business VOice May 2023</t>
  </si>
  <si>
    <t>MS Business Voice June 2023</t>
  </si>
  <si>
    <t>Fuller Inquiry consultancy Jul</t>
  </si>
  <si>
    <t>Azure Cloud May 2023</t>
  </si>
  <si>
    <t>External Audit</t>
  </si>
  <si>
    <t>SIN003849</t>
  </si>
  <si>
    <t>6344</t>
  </si>
  <si>
    <t>8063</t>
  </si>
  <si>
    <t>National Audit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</si>
</sst>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9"/>
      <name val="Segoe UI"/>
      <family val="2"/>
    </font>
    <font>
      <b/>
      <sz val="9"/>
      <name val="Segoe UI"/>
      <family val="2"/>
    </font>
    <font>
      <sz val="9"/>
      <color theme="1"/>
      <name val="Segoe U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</cellStyleXfs>
  <cellXfs count="17">
    <xf numFmtId="0" fontId="0" fillId="0" borderId="0" xfId="0"/>
    <xf numFmtId="0" fontId="3" fillId="0" borderId="0" xfId="2" applyFont="1">
      <alignment vertical="center"/>
    </xf>
    <xf numFmtId="43" fontId="3" fillId="0" borderId="0" xfId="1" applyFont="1" applyAlignment="1">
      <alignment vertical="center"/>
    </xf>
    <xf numFmtId="43" fontId="0" fillId="0" borderId="0" xfId="1" applyFont="1"/>
    <xf numFmtId="0" fontId="2" fillId="0" borderId="0" xfId="2" applyAlignment="1"/>
    <xf numFmtId="43" fontId="2" fillId="0" borderId="0" xfId="1" applyFont="1" applyFill="1" applyAlignment="1"/>
    <xf numFmtId="14" fontId="3" fillId="0" borderId="0" xfId="2" applyNumberFormat="1" applyFont="1">
      <alignment vertical="center"/>
    </xf>
    <xf numFmtId="14" fontId="2" fillId="0" borderId="0" xfId="2" applyNumberFormat="1" applyAlignment="1"/>
    <xf numFmtId="14" fontId="0" fillId="0" borderId="0" xfId="0" applyNumberFormat="1"/>
    <xf numFmtId="1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" fillId="0" borderId="0" xfId="2" applyFont="1" applyAlignment="1"/>
    <xf numFmtId="14" fontId="2" fillId="0" borderId="0" xfId="2" applyNumberFormat="1" applyFont="1" applyAlignment="1"/>
    <xf numFmtId="0" fontId="4" fillId="0" borderId="0" xfId="0" applyFont="1"/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43" fontId="4" fillId="0" borderId="0" xfId="1" applyFont="1"/>
  </cellXfs>
  <cellStyles count="3">
    <cellStyle name="Comma" xfId="1" builtinId="3"/>
    <cellStyle name="Normal" xfId="0" builtinId="0"/>
    <cellStyle name="Normal 2" xfId="2" xr:uid="{202CE124-CB15-4DBB-8AA9-8A4591C78D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567D3-AF7C-4DD9-A06E-4DB4BA62EADE}">
  <dimension ref="A1:J35"/>
  <sheetViews>
    <sheetView tabSelected="1" workbookViewId="0">
      <selection activeCell="F13" sqref="F13"/>
    </sheetView>
  </sheetViews>
  <sheetFormatPr defaultRowHeight="12" x14ac:dyDescent="0.2"/>
  <cols>
    <col min="1" max="1" width="12.6640625" style="13" bestFit="1" customWidth="1"/>
    <col min="2" max="2" width="4.33203125" style="13" bestFit="1" customWidth="1"/>
    <col min="3" max="3" width="7.33203125" style="13" bestFit="1" customWidth="1"/>
    <col min="4" max="4" width="21.5546875" style="13" bestFit="1" customWidth="1"/>
    <col min="5" max="5" width="29" style="13" bestFit="1" customWidth="1"/>
    <col min="6" max="6" width="32.21875" style="13" bestFit="1" customWidth="1"/>
    <col min="7" max="7" width="19.109375" style="13" bestFit="1" customWidth="1"/>
    <col min="8" max="8" width="11.6640625" style="16" bestFit="1" customWidth="1"/>
    <col min="9" max="9" width="8.44140625" style="13" bestFit="1" customWidth="1"/>
    <col min="10" max="10" width="20.21875" style="13" bestFit="1" customWidth="1"/>
    <col min="11" max="16384" width="8.88671875" style="13"/>
  </cols>
  <sheetData>
    <row r="1" spans="1:10" x14ac:dyDescent="0.2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">
      <c r="A2" s="11" t="s">
        <v>10</v>
      </c>
      <c r="B2" s="11" t="s">
        <v>11</v>
      </c>
      <c r="C2" s="12">
        <v>45175</v>
      </c>
      <c r="D2" s="4" t="s">
        <v>167</v>
      </c>
      <c r="E2" s="4" t="s">
        <v>108</v>
      </c>
      <c r="F2" s="11" t="s">
        <v>171</v>
      </c>
      <c r="G2" s="11" t="s">
        <v>167</v>
      </c>
      <c r="H2" s="15">
        <v>36000</v>
      </c>
      <c r="I2" s="11" t="s">
        <v>102</v>
      </c>
      <c r="J2" s="11" t="s">
        <v>168</v>
      </c>
    </row>
    <row r="3" spans="1:10" x14ac:dyDescent="0.2">
      <c r="A3" s="11" t="s">
        <v>10</v>
      </c>
      <c r="B3" s="11" t="s">
        <v>11</v>
      </c>
      <c r="C3" s="12">
        <v>45175</v>
      </c>
      <c r="D3" s="4" t="s">
        <v>19</v>
      </c>
      <c r="E3" s="4" t="s">
        <v>107</v>
      </c>
      <c r="F3" s="14" t="s">
        <v>34</v>
      </c>
      <c r="G3" s="14" t="s">
        <v>19</v>
      </c>
      <c r="H3" s="15">
        <v>2886.3</v>
      </c>
      <c r="I3" s="11" t="s">
        <v>101</v>
      </c>
      <c r="J3" s="14" t="s">
        <v>169</v>
      </c>
    </row>
    <row r="4" spans="1:10" x14ac:dyDescent="0.2">
      <c r="A4" s="11" t="s">
        <v>10</v>
      </c>
      <c r="B4" s="11" t="s">
        <v>11</v>
      </c>
      <c r="C4" s="12">
        <v>45175</v>
      </c>
      <c r="D4" s="4" t="s">
        <v>22</v>
      </c>
      <c r="E4" s="4" t="s">
        <v>108</v>
      </c>
      <c r="F4" s="14" t="s">
        <v>34</v>
      </c>
      <c r="G4" s="14" t="s">
        <v>22</v>
      </c>
      <c r="H4" s="15">
        <v>2682.7</v>
      </c>
      <c r="I4" s="11" t="s">
        <v>102</v>
      </c>
      <c r="J4" s="14" t="s">
        <v>169</v>
      </c>
    </row>
    <row r="5" spans="1:10" x14ac:dyDescent="0.2">
      <c r="A5" s="11" t="s">
        <v>10</v>
      </c>
      <c r="B5" s="11" t="s">
        <v>11</v>
      </c>
      <c r="C5" s="12">
        <v>45182</v>
      </c>
      <c r="D5" s="4" t="s">
        <v>23</v>
      </c>
      <c r="E5" s="4" t="s">
        <v>106</v>
      </c>
      <c r="F5" s="14" t="s">
        <v>37</v>
      </c>
      <c r="G5" s="14" t="s">
        <v>23</v>
      </c>
      <c r="H5" s="15">
        <v>1244.1600000000001</v>
      </c>
      <c r="I5" s="11" t="s">
        <v>102</v>
      </c>
      <c r="J5" s="14" t="s">
        <v>170</v>
      </c>
    </row>
    <row r="6" spans="1:10" x14ac:dyDescent="0.2">
      <c r="A6" s="11"/>
      <c r="B6" s="11"/>
      <c r="C6" s="12"/>
      <c r="D6" s="4"/>
      <c r="E6" s="4"/>
      <c r="F6" s="14"/>
      <c r="G6" s="14"/>
      <c r="H6" s="15"/>
      <c r="I6" s="11"/>
      <c r="J6" s="14"/>
    </row>
    <row r="7" spans="1:10" x14ac:dyDescent="0.2">
      <c r="A7" s="11"/>
      <c r="B7" s="11"/>
      <c r="C7" s="12"/>
      <c r="D7" s="4"/>
      <c r="E7" s="4"/>
      <c r="F7" s="14"/>
      <c r="G7" s="14"/>
      <c r="H7" s="15"/>
      <c r="I7" s="11"/>
      <c r="J7" s="14"/>
    </row>
    <row r="8" spans="1:10" x14ac:dyDescent="0.2">
      <c r="A8" s="11"/>
      <c r="B8" s="11"/>
      <c r="C8" s="12"/>
      <c r="D8" s="4"/>
      <c r="E8" s="4"/>
      <c r="F8" s="14"/>
      <c r="G8" s="14"/>
      <c r="H8" s="15"/>
      <c r="I8" s="11"/>
      <c r="J8" s="14"/>
    </row>
    <row r="9" spans="1:10" x14ac:dyDescent="0.2">
      <c r="A9" s="11"/>
      <c r="B9" s="11"/>
      <c r="C9" s="12"/>
      <c r="D9" s="4"/>
      <c r="E9" s="4"/>
      <c r="F9" s="14"/>
      <c r="G9" s="14"/>
      <c r="H9" s="15"/>
      <c r="I9" s="11"/>
      <c r="J9" s="14"/>
    </row>
    <row r="10" spans="1:10" x14ac:dyDescent="0.2">
      <c r="A10" s="11"/>
      <c r="B10" s="11"/>
      <c r="C10" s="12"/>
      <c r="D10" s="4"/>
      <c r="E10" s="4"/>
      <c r="F10" s="14"/>
      <c r="G10" s="14"/>
      <c r="H10" s="15"/>
      <c r="I10" s="11"/>
      <c r="J10" s="14"/>
    </row>
    <row r="11" spans="1:10" x14ac:dyDescent="0.2">
      <c r="A11" s="11"/>
      <c r="B11" s="11"/>
      <c r="C11" s="12"/>
      <c r="D11" s="14"/>
      <c r="E11" s="4"/>
      <c r="F11" s="14"/>
      <c r="G11" s="14"/>
      <c r="H11" s="15"/>
      <c r="I11" s="11"/>
      <c r="J11" s="14"/>
    </row>
    <row r="12" spans="1:10" x14ac:dyDescent="0.2">
      <c r="A12" s="11"/>
      <c r="B12" s="11"/>
      <c r="C12" s="12"/>
      <c r="D12" s="14"/>
      <c r="E12" s="4"/>
      <c r="F12" s="14"/>
      <c r="G12" s="14"/>
      <c r="H12" s="15"/>
      <c r="I12" s="11"/>
      <c r="J12" s="14"/>
    </row>
    <row r="13" spans="1:10" x14ac:dyDescent="0.2">
      <c r="A13" s="11"/>
      <c r="B13" s="11"/>
      <c r="C13" s="12"/>
      <c r="D13" s="14"/>
      <c r="E13" s="4"/>
      <c r="F13" s="14"/>
      <c r="G13" s="14"/>
      <c r="H13" s="15"/>
      <c r="I13" s="11"/>
      <c r="J13" s="14"/>
    </row>
    <row r="14" spans="1:10" x14ac:dyDescent="0.2">
      <c r="A14" s="11"/>
      <c r="B14" s="11"/>
      <c r="C14" s="12"/>
      <c r="D14" s="14"/>
      <c r="E14" s="4"/>
      <c r="F14" s="14"/>
      <c r="G14" s="14"/>
      <c r="H14" s="15"/>
      <c r="I14" s="11"/>
      <c r="J14" s="14"/>
    </row>
    <row r="15" spans="1:10" x14ac:dyDescent="0.2">
      <c r="A15" s="11"/>
      <c r="B15" s="11"/>
      <c r="C15" s="12"/>
      <c r="D15" s="14"/>
      <c r="E15" s="4"/>
      <c r="F15" s="14"/>
      <c r="G15" s="14"/>
      <c r="H15" s="15"/>
      <c r="I15" s="11"/>
      <c r="J15" s="14"/>
    </row>
    <row r="16" spans="1:10" x14ac:dyDescent="0.2">
      <c r="A16" s="11"/>
      <c r="B16" s="11"/>
      <c r="C16" s="12"/>
      <c r="D16" s="14"/>
      <c r="E16" s="4"/>
      <c r="F16" s="14"/>
      <c r="G16" s="14"/>
      <c r="H16" s="15"/>
      <c r="I16" s="11"/>
      <c r="J16" s="14"/>
    </row>
    <row r="17" spans="1:10" x14ac:dyDescent="0.2">
      <c r="A17" s="11"/>
      <c r="B17" s="11"/>
      <c r="C17" s="12"/>
      <c r="D17" s="14"/>
      <c r="E17" s="4"/>
      <c r="F17" s="14"/>
      <c r="G17" s="14"/>
      <c r="H17" s="15"/>
      <c r="I17" s="11"/>
      <c r="J17" s="14"/>
    </row>
    <row r="18" spans="1:10" x14ac:dyDescent="0.2">
      <c r="A18" s="11"/>
      <c r="B18" s="11"/>
      <c r="C18" s="12"/>
      <c r="D18" s="14"/>
      <c r="E18" s="4"/>
      <c r="F18" s="14"/>
      <c r="G18" s="14"/>
      <c r="H18" s="15"/>
      <c r="I18" s="11"/>
      <c r="J18" s="14"/>
    </row>
    <row r="19" spans="1:10" x14ac:dyDescent="0.2">
      <c r="A19" s="11"/>
      <c r="B19" s="11"/>
      <c r="C19" s="12"/>
      <c r="D19" s="14"/>
      <c r="E19" s="4"/>
      <c r="F19" s="14"/>
      <c r="G19" s="14"/>
      <c r="H19" s="15"/>
      <c r="I19" s="11"/>
      <c r="J19" s="14"/>
    </row>
    <row r="20" spans="1:10" x14ac:dyDescent="0.2">
      <c r="A20" s="11"/>
      <c r="B20" s="11"/>
      <c r="C20" s="12"/>
      <c r="D20" s="14"/>
      <c r="E20" s="4"/>
      <c r="F20" s="14"/>
      <c r="G20" s="14"/>
      <c r="H20" s="15"/>
      <c r="I20" s="11"/>
      <c r="J20" s="14"/>
    </row>
    <row r="21" spans="1:10" x14ac:dyDescent="0.2">
      <c r="A21" s="11"/>
      <c r="B21" s="11"/>
      <c r="C21" s="12"/>
      <c r="D21" s="11"/>
      <c r="E21" s="11"/>
      <c r="F21" s="11"/>
      <c r="G21" s="11"/>
      <c r="H21" s="5"/>
      <c r="I21" s="11"/>
      <c r="J21" s="11"/>
    </row>
    <row r="22" spans="1:10" x14ac:dyDescent="0.2">
      <c r="A22" s="11"/>
      <c r="B22" s="11"/>
      <c r="C22" s="12"/>
      <c r="D22" s="11"/>
      <c r="E22" s="11"/>
      <c r="F22" s="11"/>
      <c r="G22" s="11"/>
      <c r="H22" s="5"/>
      <c r="I22" s="11"/>
      <c r="J22" s="11"/>
    </row>
    <row r="32" spans="1:10" x14ac:dyDescent="0.2">
      <c r="E32" s="4"/>
    </row>
    <row r="33" spans="5:5" x14ac:dyDescent="0.2">
      <c r="E33" s="4"/>
    </row>
    <row r="34" spans="5:5" x14ac:dyDescent="0.2">
      <c r="E34" s="4"/>
    </row>
    <row r="35" spans="5:5" x14ac:dyDescent="0.2">
      <c r="E35" s="4"/>
    </row>
  </sheetData>
  <autoFilter ref="A1:J1" xr:uid="{B80D5591-7D09-44A7-BFD2-62E7651138C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BE918-EF1B-4CA4-A18C-18ECCCA44711}">
  <dimension ref="A1:J35"/>
  <sheetViews>
    <sheetView workbookViewId="0">
      <selection activeCell="D36" sqref="D36"/>
    </sheetView>
  </sheetViews>
  <sheetFormatPr defaultRowHeight="12" x14ac:dyDescent="0.2"/>
  <cols>
    <col min="1" max="1" width="12.6640625" style="13" bestFit="1" customWidth="1"/>
    <col min="2" max="2" width="4.33203125" style="13" bestFit="1" customWidth="1"/>
    <col min="3" max="3" width="7.33203125" style="13" bestFit="1" customWidth="1"/>
    <col min="4" max="4" width="21.5546875" style="13" bestFit="1" customWidth="1"/>
    <col min="5" max="5" width="29" style="13" bestFit="1" customWidth="1"/>
    <col min="6" max="6" width="32.21875" style="13" bestFit="1" customWidth="1"/>
    <col min="7" max="7" width="19.109375" style="13" bestFit="1" customWidth="1"/>
    <col min="8" max="8" width="11.6640625" style="16" bestFit="1" customWidth="1"/>
    <col min="9" max="9" width="8.44140625" style="13" bestFit="1" customWidth="1"/>
    <col min="10" max="10" width="20.21875" style="13" bestFit="1" customWidth="1"/>
    <col min="11" max="16384" width="8.88671875" style="13"/>
  </cols>
  <sheetData>
    <row r="1" spans="1:10" x14ac:dyDescent="0.2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">
      <c r="A2" s="11" t="s">
        <v>10</v>
      </c>
      <c r="B2" s="11" t="s">
        <v>11</v>
      </c>
      <c r="C2" s="12">
        <v>45141</v>
      </c>
      <c r="D2" s="4" t="s">
        <v>149</v>
      </c>
      <c r="E2" s="4" t="s">
        <v>107</v>
      </c>
      <c r="F2" s="11" t="s">
        <v>151</v>
      </c>
      <c r="G2" s="11" t="s">
        <v>143</v>
      </c>
      <c r="H2" s="15">
        <v>90000</v>
      </c>
      <c r="I2" s="11" t="s">
        <v>101</v>
      </c>
      <c r="J2" s="11" t="s">
        <v>137</v>
      </c>
    </row>
    <row r="3" spans="1:10" x14ac:dyDescent="0.2">
      <c r="A3" s="11" t="s">
        <v>10</v>
      </c>
      <c r="B3" s="11" t="s">
        <v>11</v>
      </c>
      <c r="C3" s="12">
        <v>45161</v>
      </c>
      <c r="D3" s="4" t="s">
        <v>16</v>
      </c>
      <c r="E3" s="4" t="s">
        <v>106</v>
      </c>
      <c r="F3" s="14" t="s">
        <v>31</v>
      </c>
      <c r="G3" s="14" t="s">
        <v>144</v>
      </c>
      <c r="H3" s="15">
        <v>7859.72</v>
      </c>
      <c r="I3" s="11" t="s">
        <v>100</v>
      </c>
      <c r="J3" s="14" t="s">
        <v>138</v>
      </c>
    </row>
    <row r="4" spans="1:10" x14ac:dyDescent="0.2">
      <c r="A4" s="11" t="s">
        <v>10</v>
      </c>
      <c r="B4" s="11" t="s">
        <v>11</v>
      </c>
      <c r="C4" s="12">
        <v>45154</v>
      </c>
      <c r="D4" s="4" t="s">
        <v>24</v>
      </c>
      <c r="E4" s="4" t="s">
        <v>108</v>
      </c>
      <c r="F4" s="14" t="s">
        <v>38</v>
      </c>
      <c r="G4" s="14" t="s">
        <v>145</v>
      </c>
      <c r="H4" s="15">
        <v>6000</v>
      </c>
      <c r="I4" s="11" t="s">
        <v>102</v>
      </c>
      <c r="J4" s="14" t="s">
        <v>139</v>
      </c>
    </row>
    <row r="5" spans="1:10" x14ac:dyDescent="0.2">
      <c r="A5" s="11" t="s">
        <v>10</v>
      </c>
      <c r="B5" s="11" t="s">
        <v>11</v>
      </c>
      <c r="C5" s="12">
        <v>45141</v>
      </c>
      <c r="D5" s="4" t="s">
        <v>19</v>
      </c>
      <c r="E5" s="4" t="s">
        <v>107</v>
      </c>
      <c r="F5" s="14" t="s">
        <v>34</v>
      </c>
      <c r="G5" s="14" t="s">
        <v>146</v>
      </c>
      <c r="H5" s="15">
        <v>5437.85</v>
      </c>
      <c r="I5" s="11" t="s">
        <v>101</v>
      </c>
      <c r="J5" s="14" t="s">
        <v>140</v>
      </c>
    </row>
    <row r="6" spans="1:10" x14ac:dyDescent="0.2">
      <c r="A6" s="11" t="s">
        <v>10</v>
      </c>
      <c r="B6" s="11" t="s">
        <v>11</v>
      </c>
      <c r="C6" s="12">
        <v>45161</v>
      </c>
      <c r="D6" s="4" t="s">
        <v>24</v>
      </c>
      <c r="E6" s="4" t="s">
        <v>108</v>
      </c>
      <c r="F6" s="14" t="s">
        <v>40</v>
      </c>
      <c r="G6" s="14" t="s">
        <v>147</v>
      </c>
      <c r="H6" s="15">
        <v>1980</v>
      </c>
      <c r="I6" s="11" t="s">
        <v>102</v>
      </c>
      <c r="J6" s="14" t="s">
        <v>141</v>
      </c>
    </row>
    <row r="7" spans="1:10" x14ac:dyDescent="0.2">
      <c r="A7" s="11" t="s">
        <v>10</v>
      </c>
      <c r="B7" s="11" t="s">
        <v>11</v>
      </c>
      <c r="C7" s="12">
        <v>45141</v>
      </c>
      <c r="D7" s="4" t="s">
        <v>22</v>
      </c>
      <c r="E7" s="4" t="s">
        <v>108</v>
      </c>
      <c r="F7" s="14" t="s">
        <v>34</v>
      </c>
      <c r="G7" s="14" t="s">
        <v>146</v>
      </c>
      <c r="H7" s="15">
        <v>1277.26</v>
      </c>
      <c r="I7" s="11" t="s">
        <v>102</v>
      </c>
      <c r="J7" s="14" t="s">
        <v>140</v>
      </c>
    </row>
    <row r="8" spans="1:10" x14ac:dyDescent="0.2">
      <c r="A8" s="11" t="s">
        <v>10</v>
      </c>
      <c r="B8" s="11" t="s">
        <v>11</v>
      </c>
      <c r="C8" s="12">
        <v>45161</v>
      </c>
      <c r="D8" s="4" t="s">
        <v>150</v>
      </c>
      <c r="E8" s="4" t="s">
        <v>108</v>
      </c>
      <c r="F8" s="14" t="s">
        <v>119</v>
      </c>
      <c r="G8" s="14" t="s">
        <v>148</v>
      </c>
      <c r="H8" s="15">
        <v>1201.74</v>
      </c>
      <c r="I8" s="11" t="s">
        <v>102</v>
      </c>
      <c r="J8" s="14" t="s">
        <v>142</v>
      </c>
    </row>
    <row r="9" spans="1:10" x14ac:dyDescent="0.2">
      <c r="A9" s="11"/>
      <c r="B9" s="11"/>
      <c r="C9" s="12"/>
      <c r="D9" s="4"/>
      <c r="E9" s="4"/>
      <c r="F9" s="14"/>
      <c r="G9" s="14"/>
      <c r="H9" s="15"/>
      <c r="I9" s="11"/>
      <c r="J9" s="14"/>
    </row>
    <row r="10" spans="1:10" x14ac:dyDescent="0.2">
      <c r="A10" s="11"/>
      <c r="B10" s="11"/>
      <c r="C10" s="12"/>
      <c r="D10" s="4"/>
      <c r="E10" s="4"/>
      <c r="F10" s="14"/>
      <c r="G10" s="14"/>
      <c r="H10" s="15"/>
      <c r="I10" s="11"/>
      <c r="J10" s="14"/>
    </row>
    <row r="11" spans="1:10" x14ac:dyDescent="0.2">
      <c r="A11" s="11"/>
      <c r="B11" s="11"/>
      <c r="C11" s="12"/>
      <c r="D11" s="14"/>
      <c r="E11" s="4"/>
      <c r="F11" s="14"/>
      <c r="G11" s="14"/>
      <c r="H11" s="15"/>
      <c r="I11" s="11"/>
      <c r="J11" s="14"/>
    </row>
    <row r="12" spans="1:10" x14ac:dyDescent="0.2">
      <c r="A12" s="11"/>
      <c r="B12" s="11"/>
      <c r="C12" s="12"/>
      <c r="D12" s="14"/>
      <c r="E12" s="4"/>
      <c r="F12" s="14"/>
      <c r="G12" s="14"/>
      <c r="H12" s="15"/>
      <c r="I12" s="11"/>
      <c r="J12" s="14"/>
    </row>
    <row r="13" spans="1:10" x14ac:dyDescent="0.2">
      <c r="A13" s="11"/>
      <c r="B13" s="11"/>
      <c r="C13" s="12"/>
      <c r="D13" s="14"/>
      <c r="E13" s="4"/>
      <c r="F13" s="14"/>
      <c r="G13" s="14"/>
      <c r="H13" s="15"/>
      <c r="I13" s="11"/>
      <c r="J13" s="14"/>
    </row>
    <row r="14" spans="1:10" x14ac:dyDescent="0.2">
      <c r="A14" s="11"/>
      <c r="B14" s="11"/>
      <c r="C14" s="12"/>
      <c r="D14" s="14"/>
      <c r="E14" s="4"/>
      <c r="F14" s="14"/>
      <c r="G14" s="14"/>
      <c r="H14" s="15"/>
      <c r="I14" s="11"/>
      <c r="J14" s="14"/>
    </row>
    <row r="15" spans="1:10" x14ac:dyDescent="0.2">
      <c r="A15" s="11"/>
      <c r="B15" s="11"/>
      <c r="C15" s="12"/>
      <c r="D15" s="14"/>
      <c r="E15" s="4"/>
      <c r="F15" s="14"/>
      <c r="G15" s="14"/>
      <c r="H15" s="15"/>
      <c r="I15" s="11"/>
      <c r="J15" s="14"/>
    </row>
    <row r="16" spans="1:10" x14ac:dyDescent="0.2">
      <c r="A16" s="11"/>
      <c r="B16" s="11"/>
      <c r="C16" s="12"/>
      <c r="D16" s="14"/>
      <c r="E16" s="4"/>
      <c r="F16" s="14"/>
      <c r="G16" s="14"/>
      <c r="H16" s="15"/>
      <c r="I16" s="11"/>
      <c r="J16" s="14"/>
    </row>
    <row r="17" spans="1:10" x14ac:dyDescent="0.2">
      <c r="A17" s="11"/>
      <c r="B17" s="11"/>
      <c r="C17" s="12"/>
      <c r="D17" s="14"/>
      <c r="E17" s="4"/>
      <c r="F17" s="14"/>
      <c r="G17" s="14"/>
      <c r="H17" s="15"/>
      <c r="I17" s="11"/>
      <c r="J17" s="14"/>
    </row>
    <row r="18" spans="1:10" x14ac:dyDescent="0.2">
      <c r="A18" s="11"/>
      <c r="B18" s="11"/>
      <c r="C18" s="12"/>
      <c r="D18" s="14"/>
      <c r="E18" s="4"/>
      <c r="F18" s="14"/>
      <c r="G18" s="14"/>
      <c r="H18" s="15"/>
      <c r="I18" s="11"/>
      <c r="J18" s="14"/>
    </row>
    <row r="19" spans="1:10" x14ac:dyDescent="0.2">
      <c r="A19" s="11"/>
      <c r="B19" s="11"/>
      <c r="C19" s="12"/>
      <c r="D19" s="14"/>
      <c r="E19" s="4"/>
      <c r="F19" s="14"/>
      <c r="G19" s="14"/>
      <c r="H19" s="15"/>
      <c r="I19" s="11"/>
      <c r="J19" s="14"/>
    </row>
    <row r="20" spans="1:10" x14ac:dyDescent="0.2">
      <c r="A20" s="11"/>
      <c r="B20" s="11"/>
      <c r="C20" s="12"/>
      <c r="D20" s="14"/>
      <c r="E20" s="4"/>
      <c r="F20" s="14"/>
      <c r="G20" s="14"/>
      <c r="H20" s="15"/>
      <c r="I20" s="11"/>
      <c r="J20" s="14"/>
    </row>
    <row r="21" spans="1:10" x14ac:dyDescent="0.2">
      <c r="A21" s="11"/>
      <c r="B21" s="11"/>
      <c r="C21" s="12"/>
      <c r="D21" s="11"/>
      <c r="E21" s="11"/>
      <c r="F21" s="11"/>
      <c r="G21" s="11"/>
      <c r="H21" s="5"/>
      <c r="I21" s="11"/>
      <c r="J21" s="11"/>
    </row>
    <row r="22" spans="1:10" x14ac:dyDescent="0.2">
      <c r="A22" s="11"/>
      <c r="B22" s="11"/>
      <c r="C22" s="12"/>
      <c r="D22" s="11"/>
      <c r="E22" s="11"/>
      <c r="F22" s="11"/>
      <c r="G22" s="11"/>
      <c r="H22" s="5"/>
      <c r="I22" s="11"/>
      <c r="J22" s="11"/>
    </row>
    <row r="32" spans="1:10" x14ac:dyDescent="0.2">
      <c r="E32" s="4"/>
    </row>
    <row r="33" spans="5:5" x14ac:dyDescent="0.2">
      <c r="E33" s="4"/>
    </row>
    <row r="34" spans="5:5" x14ac:dyDescent="0.2">
      <c r="E34" s="4"/>
    </row>
    <row r="35" spans="5:5" x14ac:dyDescent="0.2">
      <c r="E35" s="4"/>
    </row>
  </sheetData>
  <autoFilter ref="A1:J1" xr:uid="{B80D5591-7D09-44A7-BFD2-62E7651138CF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0D5591-7D09-44A7-BFD2-62E7651138CF}">
  <dimension ref="A1:J35"/>
  <sheetViews>
    <sheetView workbookViewId="0">
      <selection activeCell="F37" sqref="F37"/>
    </sheetView>
  </sheetViews>
  <sheetFormatPr defaultRowHeight="12" x14ac:dyDescent="0.2"/>
  <cols>
    <col min="1" max="1" width="12.6640625" style="13" bestFit="1" customWidth="1"/>
    <col min="2" max="2" width="4.33203125" style="13" bestFit="1" customWidth="1"/>
    <col min="3" max="3" width="7.33203125" style="13" bestFit="1" customWidth="1"/>
    <col min="4" max="4" width="21.5546875" style="13" bestFit="1" customWidth="1"/>
    <col min="5" max="5" width="29" style="13" bestFit="1" customWidth="1"/>
    <col min="6" max="6" width="32.21875" style="13" bestFit="1" customWidth="1"/>
    <col min="7" max="7" width="19.109375" style="13" bestFit="1" customWidth="1"/>
    <col min="8" max="8" width="11.6640625" style="16" bestFit="1" customWidth="1"/>
    <col min="9" max="9" width="8.44140625" style="13" bestFit="1" customWidth="1"/>
    <col min="10" max="10" width="20.21875" style="13" bestFit="1" customWidth="1"/>
    <col min="11" max="16384" width="8.88671875" style="13"/>
  </cols>
  <sheetData>
    <row r="1" spans="1:10" x14ac:dyDescent="0.2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">
      <c r="A2" s="11" t="s">
        <v>10</v>
      </c>
      <c r="B2" s="11" t="s">
        <v>11</v>
      </c>
      <c r="C2" s="12">
        <v>45132</v>
      </c>
      <c r="D2" s="11" t="s">
        <v>109</v>
      </c>
      <c r="E2" s="4" t="s">
        <v>108</v>
      </c>
      <c r="F2" s="11" t="s">
        <v>117</v>
      </c>
      <c r="G2" s="11" t="s">
        <v>152</v>
      </c>
      <c r="H2" s="15">
        <v>27298</v>
      </c>
      <c r="I2" s="11" t="s">
        <v>102</v>
      </c>
      <c r="J2" s="11" t="s">
        <v>122</v>
      </c>
    </row>
    <row r="3" spans="1:10" x14ac:dyDescent="0.2">
      <c r="A3" s="11" t="s">
        <v>10</v>
      </c>
      <c r="B3" s="11" t="s">
        <v>11</v>
      </c>
      <c r="C3" s="12">
        <v>45112</v>
      </c>
      <c r="D3" s="14" t="s">
        <v>21</v>
      </c>
      <c r="E3" s="4" t="s">
        <v>108</v>
      </c>
      <c r="F3" s="14" t="s">
        <v>36</v>
      </c>
      <c r="G3" s="14" t="s">
        <v>153</v>
      </c>
      <c r="H3" s="15">
        <v>18074.14</v>
      </c>
      <c r="I3" s="11" t="s">
        <v>102</v>
      </c>
      <c r="J3" s="14" t="s">
        <v>123</v>
      </c>
    </row>
    <row r="4" spans="1:10" x14ac:dyDescent="0.2">
      <c r="A4" s="11" t="s">
        <v>10</v>
      </c>
      <c r="B4" s="11" t="s">
        <v>11</v>
      </c>
      <c r="C4" s="12">
        <v>45138</v>
      </c>
      <c r="D4" s="14" t="s">
        <v>110</v>
      </c>
      <c r="E4" s="4" t="s">
        <v>108</v>
      </c>
      <c r="F4" s="14" t="s">
        <v>118</v>
      </c>
      <c r="G4" s="14" t="s">
        <v>154</v>
      </c>
      <c r="H4" s="15">
        <v>13337.4</v>
      </c>
      <c r="I4" s="11" t="s">
        <v>102</v>
      </c>
      <c r="J4" s="14" t="s">
        <v>124</v>
      </c>
    </row>
    <row r="5" spans="1:10" x14ac:dyDescent="0.2">
      <c r="A5" s="11" t="s">
        <v>10</v>
      </c>
      <c r="B5" s="11" t="s">
        <v>11</v>
      </c>
      <c r="C5" s="12">
        <v>45132</v>
      </c>
      <c r="D5" s="14" t="s">
        <v>111</v>
      </c>
      <c r="E5" s="4" t="s">
        <v>108</v>
      </c>
      <c r="F5" s="14" t="s">
        <v>117</v>
      </c>
      <c r="G5" s="14" t="s">
        <v>152</v>
      </c>
      <c r="H5" s="15">
        <v>12993.92</v>
      </c>
      <c r="I5" s="11" t="s">
        <v>102</v>
      </c>
      <c r="J5" s="14" t="s">
        <v>122</v>
      </c>
    </row>
    <row r="6" spans="1:10" x14ac:dyDescent="0.2">
      <c r="A6" s="11" t="s">
        <v>10</v>
      </c>
      <c r="B6" s="11" t="s">
        <v>11</v>
      </c>
      <c r="C6" s="12">
        <v>45132</v>
      </c>
      <c r="D6" s="14" t="s">
        <v>112</v>
      </c>
      <c r="E6" s="4" t="s">
        <v>108</v>
      </c>
      <c r="F6" s="14" t="s">
        <v>117</v>
      </c>
      <c r="G6" s="14" t="s">
        <v>152</v>
      </c>
      <c r="H6" s="15">
        <v>12177.48</v>
      </c>
      <c r="I6" s="11" t="s">
        <v>102</v>
      </c>
      <c r="J6" s="14" t="s">
        <v>122</v>
      </c>
    </row>
    <row r="7" spans="1:10" x14ac:dyDescent="0.2">
      <c r="A7" s="11" t="s">
        <v>10</v>
      </c>
      <c r="B7" s="11" t="s">
        <v>11</v>
      </c>
      <c r="C7" s="12">
        <v>45112</v>
      </c>
      <c r="D7" s="14" t="s">
        <v>22</v>
      </c>
      <c r="E7" s="4" t="s">
        <v>108</v>
      </c>
      <c r="F7" s="14" t="s">
        <v>34</v>
      </c>
      <c r="G7" s="14" t="s">
        <v>155</v>
      </c>
      <c r="H7" s="15">
        <v>10442.06</v>
      </c>
      <c r="I7" s="11"/>
      <c r="J7" s="14" t="s">
        <v>125</v>
      </c>
    </row>
    <row r="8" spans="1:10" x14ac:dyDescent="0.2">
      <c r="A8" s="11" t="s">
        <v>10</v>
      </c>
      <c r="B8" s="11" t="s">
        <v>11</v>
      </c>
      <c r="C8" s="12">
        <v>45132</v>
      </c>
      <c r="D8" s="14" t="s">
        <v>113</v>
      </c>
      <c r="E8" s="4" t="s">
        <v>108</v>
      </c>
      <c r="F8" s="14" t="s">
        <v>117</v>
      </c>
      <c r="G8" s="14" t="s">
        <v>152</v>
      </c>
      <c r="H8" s="15">
        <v>8258.35</v>
      </c>
      <c r="I8" s="11" t="s">
        <v>102</v>
      </c>
      <c r="J8" s="14" t="s">
        <v>122</v>
      </c>
    </row>
    <row r="9" spans="1:10" x14ac:dyDescent="0.2">
      <c r="A9" s="11" t="s">
        <v>10</v>
      </c>
      <c r="B9" s="11" t="s">
        <v>11</v>
      </c>
      <c r="C9" s="12">
        <v>45112</v>
      </c>
      <c r="D9" s="14" t="s">
        <v>16</v>
      </c>
      <c r="E9" s="4" t="s">
        <v>106</v>
      </c>
      <c r="F9" s="14" t="s">
        <v>31</v>
      </c>
      <c r="G9" s="14" t="s">
        <v>156</v>
      </c>
      <c r="H9" s="15">
        <v>7859.72</v>
      </c>
      <c r="I9" s="11" t="s">
        <v>100</v>
      </c>
      <c r="J9" s="14" t="s">
        <v>126</v>
      </c>
    </row>
    <row r="10" spans="1:10" x14ac:dyDescent="0.2">
      <c r="A10" s="11" t="s">
        <v>10</v>
      </c>
      <c r="B10" s="11" t="s">
        <v>11</v>
      </c>
      <c r="C10" s="12">
        <v>45127</v>
      </c>
      <c r="D10" s="14" t="s">
        <v>16</v>
      </c>
      <c r="E10" s="4" t="s">
        <v>106</v>
      </c>
      <c r="F10" s="14" t="s">
        <v>31</v>
      </c>
      <c r="G10" s="14" t="s">
        <v>157</v>
      </c>
      <c r="H10" s="15">
        <v>7859.72</v>
      </c>
      <c r="I10" s="11" t="s">
        <v>100</v>
      </c>
      <c r="J10" s="14" t="s">
        <v>127</v>
      </c>
    </row>
    <row r="11" spans="1:10" x14ac:dyDescent="0.2">
      <c r="A11" s="11" t="s">
        <v>10</v>
      </c>
      <c r="B11" s="11" t="s">
        <v>11</v>
      </c>
      <c r="C11" s="12">
        <v>45112</v>
      </c>
      <c r="D11" s="14" t="s">
        <v>19</v>
      </c>
      <c r="E11" s="4" t="s">
        <v>107</v>
      </c>
      <c r="F11" s="14" t="s">
        <v>34</v>
      </c>
      <c r="G11" s="14" t="s">
        <v>155</v>
      </c>
      <c r="H11" s="15">
        <v>6495.69</v>
      </c>
      <c r="I11" s="11"/>
      <c r="J11" s="14" t="s">
        <v>125</v>
      </c>
    </row>
    <row r="12" spans="1:10" x14ac:dyDescent="0.2">
      <c r="A12" s="11" t="s">
        <v>10</v>
      </c>
      <c r="B12" s="11" t="s">
        <v>11</v>
      </c>
      <c r="C12" s="12">
        <v>45132</v>
      </c>
      <c r="D12" s="14" t="s">
        <v>114</v>
      </c>
      <c r="E12" s="4" t="s">
        <v>108</v>
      </c>
      <c r="F12" s="14" t="s">
        <v>119</v>
      </c>
      <c r="G12" s="14" t="s">
        <v>158</v>
      </c>
      <c r="H12" s="15">
        <v>5085.6099999999997</v>
      </c>
      <c r="I12" s="11" t="s">
        <v>102</v>
      </c>
      <c r="J12" s="14" t="s">
        <v>128</v>
      </c>
    </row>
    <row r="13" spans="1:10" x14ac:dyDescent="0.2">
      <c r="A13" s="11" t="s">
        <v>10</v>
      </c>
      <c r="B13" s="11" t="s">
        <v>11</v>
      </c>
      <c r="C13" s="12">
        <v>45127</v>
      </c>
      <c r="D13" s="14" t="s">
        <v>13</v>
      </c>
      <c r="E13" s="4" t="s">
        <v>108</v>
      </c>
      <c r="F13" s="14" t="s">
        <v>120</v>
      </c>
      <c r="G13" s="14" t="s">
        <v>159</v>
      </c>
      <c r="H13" s="15">
        <v>3542.4</v>
      </c>
      <c r="I13" s="11" t="s">
        <v>98</v>
      </c>
      <c r="J13" s="14" t="s">
        <v>129</v>
      </c>
    </row>
    <row r="14" spans="1:10" x14ac:dyDescent="0.2">
      <c r="A14" s="11" t="s">
        <v>10</v>
      </c>
      <c r="B14" s="11" t="s">
        <v>11</v>
      </c>
      <c r="C14" s="12">
        <v>45118</v>
      </c>
      <c r="D14" s="14" t="s">
        <v>24</v>
      </c>
      <c r="E14" s="4" t="s">
        <v>108</v>
      </c>
      <c r="F14" s="14" t="s">
        <v>38</v>
      </c>
      <c r="G14" s="14" t="s">
        <v>160</v>
      </c>
      <c r="H14" s="15">
        <v>2760</v>
      </c>
      <c r="I14" s="11" t="s">
        <v>102</v>
      </c>
      <c r="J14" s="14" t="s">
        <v>130</v>
      </c>
    </row>
    <row r="15" spans="1:10" x14ac:dyDescent="0.2">
      <c r="A15" s="11" t="s">
        <v>10</v>
      </c>
      <c r="B15" s="11" t="s">
        <v>11</v>
      </c>
      <c r="C15" s="12">
        <v>45118</v>
      </c>
      <c r="D15" s="14" t="s">
        <v>24</v>
      </c>
      <c r="E15" s="4" t="s">
        <v>108</v>
      </c>
      <c r="F15" s="14" t="s">
        <v>38</v>
      </c>
      <c r="G15" s="14" t="s">
        <v>161</v>
      </c>
      <c r="H15" s="15">
        <v>2466</v>
      </c>
      <c r="I15" s="11" t="s">
        <v>102</v>
      </c>
      <c r="J15" s="14" t="s">
        <v>131</v>
      </c>
    </row>
    <row r="16" spans="1:10" x14ac:dyDescent="0.2">
      <c r="A16" s="11" t="s">
        <v>10</v>
      </c>
      <c r="B16" s="11" t="s">
        <v>11</v>
      </c>
      <c r="C16" s="12">
        <v>45127</v>
      </c>
      <c r="D16" s="14" t="s">
        <v>115</v>
      </c>
      <c r="E16" s="4" t="s">
        <v>106</v>
      </c>
      <c r="F16" s="14" t="s">
        <v>37</v>
      </c>
      <c r="G16" s="14" t="s">
        <v>162</v>
      </c>
      <c r="H16" s="15">
        <v>1248</v>
      </c>
      <c r="I16" s="11" t="s">
        <v>102</v>
      </c>
      <c r="J16" s="14" t="s">
        <v>132</v>
      </c>
    </row>
    <row r="17" spans="1:10" x14ac:dyDescent="0.2">
      <c r="A17" s="11" t="s">
        <v>10</v>
      </c>
      <c r="B17" s="11" t="s">
        <v>11</v>
      </c>
      <c r="C17" s="12">
        <v>45112</v>
      </c>
      <c r="D17" s="14" t="s">
        <v>23</v>
      </c>
      <c r="E17" s="4" t="s">
        <v>106</v>
      </c>
      <c r="F17" s="14" t="s">
        <v>37</v>
      </c>
      <c r="G17" s="14" t="s">
        <v>163</v>
      </c>
      <c r="H17" s="15">
        <v>1244.1600000000001</v>
      </c>
      <c r="I17" s="11" t="s">
        <v>102</v>
      </c>
      <c r="J17" s="14" t="s">
        <v>133</v>
      </c>
    </row>
    <row r="18" spans="1:10" x14ac:dyDescent="0.2">
      <c r="A18" s="11" t="s">
        <v>10</v>
      </c>
      <c r="B18" s="11" t="s">
        <v>11</v>
      </c>
      <c r="C18" s="12">
        <v>45138</v>
      </c>
      <c r="D18" s="14" t="s">
        <v>23</v>
      </c>
      <c r="E18" s="4" t="s">
        <v>106</v>
      </c>
      <c r="F18" s="14" t="s">
        <v>37</v>
      </c>
      <c r="G18" s="14" t="s">
        <v>164</v>
      </c>
      <c r="H18" s="15">
        <v>1244.1600000000001</v>
      </c>
      <c r="I18" s="11" t="s">
        <v>102</v>
      </c>
      <c r="J18" s="14" t="s">
        <v>134</v>
      </c>
    </row>
    <row r="19" spans="1:10" x14ac:dyDescent="0.2">
      <c r="A19" s="11" t="s">
        <v>10</v>
      </c>
      <c r="B19" s="11" t="s">
        <v>11</v>
      </c>
      <c r="C19" s="12">
        <v>45132</v>
      </c>
      <c r="D19" s="14" t="s">
        <v>116</v>
      </c>
      <c r="E19" s="4" t="s">
        <v>107</v>
      </c>
      <c r="F19" s="14" t="s">
        <v>121</v>
      </c>
      <c r="G19" s="14" t="s">
        <v>165</v>
      </c>
      <c r="H19" s="15">
        <v>1100</v>
      </c>
      <c r="I19" s="11" t="s">
        <v>101</v>
      </c>
      <c r="J19" s="14" t="s">
        <v>135</v>
      </c>
    </row>
    <row r="20" spans="1:10" x14ac:dyDescent="0.2">
      <c r="A20" s="11" t="s">
        <v>10</v>
      </c>
      <c r="B20" s="11" t="s">
        <v>11</v>
      </c>
      <c r="C20" s="12">
        <v>45112</v>
      </c>
      <c r="D20" s="14" t="s">
        <v>26</v>
      </c>
      <c r="E20" s="4" t="s">
        <v>106</v>
      </c>
      <c r="F20" s="14" t="s">
        <v>37</v>
      </c>
      <c r="G20" s="14" t="s">
        <v>166</v>
      </c>
      <c r="H20" s="15">
        <v>1014.48</v>
      </c>
      <c r="I20" s="11" t="s">
        <v>102</v>
      </c>
      <c r="J20" s="14" t="s">
        <v>136</v>
      </c>
    </row>
    <row r="21" spans="1:10" x14ac:dyDescent="0.2">
      <c r="A21" s="11"/>
      <c r="B21" s="11"/>
      <c r="C21" s="12"/>
      <c r="D21" s="11"/>
      <c r="E21" s="11"/>
      <c r="F21" s="11"/>
      <c r="G21" s="11"/>
      <c r="H21" s="5"/>
      <c r="I21" s="11"/>
      <c r="J21" s="11"/>
    </row>
    <row r="22" spans="1:10" x14ac:dyDescent="0.2">
      <c r="A22" s="11"/>
      <c r="B22" s="11"/>
      <c r="C22" s="12"/>
      <c r="D22" s="11"/>
      <c r="E22" s="11"/>
      <c r="F22" s="11"/>
      <c r="G22" s="11"/>
      <c r="H22" s="5"/>
      <c r="I22" s="11"/>
      <c r="J22" s="11"/>
    </row>
    <row r="32" spans="1:10" x14ac:dyDescent="0.2">
      <c r="E32" s="4"/>
    </row>
    <row r="33" spans="5:5" x14ac:dyDescent="0.2">
      <c r="E33" s="4"/>
    </row>
    <row r="34" spans="5:5" x14ac:dyDescent="0.2">
      <c r="E34" s="4"/>
    </row>
    <row r="35" spans="5:5" x14ac:dyDescent="0.2">
      <c r="E35" s="4"/>
    </row>
  </sheetData>
  <autoFilter ref="A1:J1" xr:uid="{B80D5591-7D09-44A7-BFD2-62E7651138CF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C37EB-3CF0-4417-807D-C2A0719EEA95}">
  <dimension ref="A1:J10"/>
  <sheetViews>
    <sheetView workbookViewId="0">
      <selection activeCell="E7" activeCellId="2" sqref="E2:E3 E6 E7"/>
    </sheetView>
  </sheetViews>
  <sheetFormatPr defaultRowHeight="15" x14ac:dyDescent="0.2"/>
  <cols>
    <col min="1" max="1" width="12.77734375" bestFit="1" customWidth="1"/>
    <col min="2" max="2" width="4.44140625" bestFit="1" customWidth="1"/>
    <col min="3" max="3" width="9.88671875" style="8" bestFit="1" customWidth="1"/>
    <col min="4" max="4" width="43.6640625" bestFit="1" customWidth="1"/>
    <col min="5" max="5" width="9.21875" bestFit="1" customWidth="1"/>
    <col min="6" max="6" width="43" bestFit="1" customWidth="1"/>
    <col min="7" max="7" width="27.77734375" bestFit="1" customWidth="1"/>
    <col min="8" max="8" width="10" style="3" bestFit="1" customWidth="1"/>
    <col min="9" max="9" width="8.44140625" bestFit="1" customWidth="1"/>
    <col min="10" max="10" width="20.44140625" bestFit="1" customWidth="1"/>
  </cols>
  <sheetData>
    <row r="1" spans="1:10" x14ac:dyDescent="0.2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">
      <c r="A2" s="4" t="s">
        <v>10</v>
      </c>
      <c r="B2" s="4" t="s">
        <v>11</v>
      </c>
      <c r="C2" s="7">
        <f>DATE(2023,6,21)</f>
        <v>45098</v>
      </c>
      <c r="D2" s="4" t="s">
        <v>17</v>
      </c>
      <c r="E2" s="4" t="s">
        <v>106</v>
      </c>
      <c r="F2" s="4" t="s">
        <v>32</v>
      </c>
      <c r="G2" s="4" t="s">
        <v>78</v>
      </c>
      <c r="H2" s="5">
        <v>30000</v>
      </c>
      <c r="I2" s="4" t="s">
        <v>100</v>
      </c>
      <c r="J2" s="4" t="s">
        <v>50</v>
      </c>
    </row>
    <row r="3" spans="1:10" x14ac:dyDescent="0.2">
      <c r="A3" s="4" t="s">
        <v>10</v>
      </c>
      <c r="B3" s="4" t="s">
        <v>11</v>
      </c>
      <c r="C3" s="7">
        <f>DATE(2023,6,13)</f>
        <v>45090</v>
      </c>
      <c r="D3" s="4" t="s">
        <v>19</v>
      </c>
      <c r="E3" s="4" t="s">
        <v>107</v>
      </c>
      <c r="F3" s="4" t="s">
        <v>34</v>
      </c>
      <c r="G3" s="4" t="s">
        <v>81</v>
      </c>
      <c r="H3" s="5">
        <v>5286.38</v>
      </c>
      <c r="I3" s="4" t="s">
        <v>101</v>
      </c>
      <c r="J3" s="4" t="s">
        <v>53</v>
      </c>
    </row>
    <row r="4" spans="1:10" x14ac:dyDescent="0.2">
      <c r="A4" s="4" t="s">
        <v>10</v>
      </c>
      <c r="B4" s="4" t="s">
        <v>11</v>
      </c>
      <c r="C4" s="7">
        <f>DATE(2023,6,21)</f>
        <v>45098</v>
      </c>
      <c r="D4" s="4" t="s">
        <v>15</v>
      </c>
      <c r="E4" s="4" t="s">
        <v>105</v>
      </c>
      <c r="F4" s="4" t="s">
        <v>30</v>
      </c>
      <c r="G4" s="4" t="s">
        <v>74</v>
      </c>
      <c r="H4" s="5">
        <v>4680</v>
      </c>
      <c r="I4" s="4" t="s">
        <v>99</v>
      </c>
      <c r="J4" s="4" t="s">
        <v>46</v>
      </c>
    </row>
    <row r="5" spans="1:10" x14ac:dyDescent="0.2">
      <c r="A5" s="4" t="s">
        <v>10</v>
      </c>
      <c r="B5" s="4" t="s">
        <v>11</v>
      </c>
      <c r="C5" s="7">
        <f>DATE(2023,6,21)</f>
        <v>45098</v>
      </c>
      <c r="D5" s="4" t="s">
        <v>18</v>
      </c>
      <c r="E5" s="4" t="s">
        <v>107</v>
      </c>
      <c r="F5" s="4" t="s">
        <v>33</v>
      </c>
      <c r="G5" s="4" t="s">
        <v>79</v>
      </c>
      <c r="H5" s="5">
        <v>3049.08</v>
      </c>
      <c r="I5" s="4" t="s">
        <v>101</v>
      </c>
      <c r="J5" s="4" t="s">
        <v>51</v>
      </c>
    </row>
    <row r="6" spans="1:10" x14ac:dyDescent="0.2">
      <c r="A6" s="4" t="s">
        <v>10</v>
      </c>
      <c r="B6" s="4" t="s">
        <v>11</v>
      </c>
      <c r="C6" s="7">
        <f>DATE(2023,6,13)</f>
        <v>45090</v>
      </c>
      <c r="D6" s="4" t="s">
        <v>22</v>
      </c>
      <c r="E6" s="4" t="s">
        <v>108</v>
      </c>
      <c r="F6" s="4" t="s">
        <v>34</v>
      </c>
      <c r="G6" s="4" t="s">
        <v>81</v>
      </c>
      <c r="H6" s="5">
        <v>2900.55</v>
      </c>
      <c r="I6" s="4" t="s">
        <v>102</v>
      </c>
      <c r="J6" s="4" t="s">
        <v>53</v>
      </c>
    </row>
    <row r="7" spans="1:10" x14ac:dyDescent="0.2">
      <c r="A7" s="4" t="s">
        <v>10</v>
      </c>
      <c r="B7" s="4" t="s">
        <v>11</v>
      </c>
      <c r="C7" s="7">
        <f>DATE(2023,6,13)</f>
        <v>45090</v>
      </c>
      <c r="D7" s="4" t="s">
        <v>14</v>
      </c>
      <c r="E7" s="4" t="s">
        <v>104</v>
      </c>
      <c r="F7" s="4" t="s">
        <v>29</v>
      </c>
      <c r="G7" s="4" t="s">
        <v>72</v>
      </c>
      <c r="H7" s="5">
        <v>2800</v>
      </c>
      <c r="I7" s="4" t="s">
        <v>98</v>
      </c>
      <c r="J7" s="4" t="s">
        <v>44</v>
      </c>
    </row>
    <row r="8" spans="1:10" x14ac:dyDescent="0.2">
      <c r="A8" s="4" t="s">
        <v>10</v>
      </c>
      <c r="B8" s="4" t="s">
        <v>11</v>
      </c>
      <c r="C8" s="7">
        <f>DATE(2023,6,13)</f>
        <v>45090</v>
      </c>
      <c r="D8" s="4" t="s">
        <v>14</v>
      </c>
      <c r="E8" s="4" t="s">
        <v>104</v>
      </c>
      <c r="F8" s="4" t="s">
        <v>29</v>
      </c>
      <c r="G8" s="4" t="s">
        <v>73</v>
      </c>
      <c r="H8" s="5">
        <v>1600</v>
      </c>
      <c r="I8" s="4" t="s">
        <v>98</v>
      </c>
      <c r="J8" s="4" t="s">
        <v>45</v>
      </c>
    </row>
    <row r="9" spans="1:10" x14ac:dyDescent="0.2">
      <c r="A9" s="4" t="s">
        <v>10</v>
      </c>
      <c r="B9" s="4" t="s">
        <v>11</v>
      </c>
      <c r="C9" s="7">
        <f>DATE(2023,6,27)</f>
        <v>45104</v>
      </c>
      <c r="D9" s="4" t="s">
        <v>24</v>
      </c>
      <c r="E9" s="4" t="s">
        <v>107</v>
      </c>
      <c r="F9" s="4" t="s">
        <v>38</v>
      </c>
      <c r="G9" s="4" t="s">
        <v>92</v>
      </c>
      <c r="H9" s="5">
        <v>1417.2</v>
      </c>
      <c r="I9" s="4" t="s">
        <v>102</v>
      </c>
      <c r="J9" s="4" t="s">
        <v>64</v>
      </c>
    </row>
    <row r="10" spans="1:10" x14ac:dyDescent="0.2">
      <c r="A10" s="4" t="s">
        <v>10</v>
      </c>
      <c r="B10" s="4" t="s">
        <v>11</v>
      </c>
      <c r="C10" s="7">
        <f>DATE(2023,6,13)</f>
        <v>45090</v>
      </c>
      <c r="D10" s="4" t="s">
        <v>26</v>
      </c>
      <c r="E10" s="4" t="s">
        <v>106</v>
      </c>
      <c r="F10" s="4" t="s">
        <v>37</v>
      </c>
      <c r="G10" s="4" t="s">
        <v>97</v>
      </c>
      <c r="H10" s="5">
        <v>1010.86</v>
      </c>
      <c r="I10" s="4" t="s">
        <v>102</v>
      </c>
      <c r="J10" s="4" t="s">
        <v>69</v>
      </c>
    </row>
  </sheetData>
  <autoFilter ref="A1:J10" xr:uid="{80BC37EB-3CF0-4417-807D-C2A0719EEA95}">
    <sortState xmlns:xlrd2="http://schemas.microsoft.com/office/spreadsheetml/2017/richdata2" ref="A2:J10">
      <sortCondition descending="1" ref="H1:H10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B0699-7C6F-466D-9699-2CCD48B9486E}">
  <dimension ref="A1:J25"/>
  <sheetViews>
    <sheetView workbookViewId="0">
      <selection activeCell="I2" sqref="I2"/>
    </sheetView>
  </sheetViews>
  <sheetFormatPr defaultRowHeight="15" x14ac:dyDescent="0.2"/>
  <cols>
    <col min="1" max="1" width="12.77734375" bestFit="1" customWidth="1"/>
    <col min="2" max="2" width="4.44140625" bestFit="1" customWidth="1"/>
    <col min="3" max="3" width="9.88671875" style="8" bestFit="1" customWidth="1"/>
    <col min="4" max="4" width="43.6640625" bestFit="1" customWidth="1"/>
    <col min="5" max="5" width="9.21875" bestFit="1" customWidth="1"/>
    <col min="6" max="6" width="43" bestFit="1" customWidth="1"/>
    <col min="7" max="7" width="27.77734375" bestFit="1" customWidth="1"/>
    <col min="8" max="8" width="10" style="3" bestFit="1" customWidth="1"/>
    <col min="9" max="9" width="8.44140625" bestFit="1" customWidth="1"/>
    <col min="10" max="10" width="20.44140625" bestFit="1" customWidth="1"/>
  </cols>
  <sheetData>
    <row r="1" spans="1:10" x14ac:dyDescent="0.2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">
      <c r="A2" s="4" t="s">
        <v>10</v>
      </c>
      <c r="B2" s="4" t="s">
        <v>11</v>
      </c>
      <c r="C2" s="7">
        <f>DATE(2023,5,9)</f>
        <v>45055</v>
      </c>
      <c r="D2" s="4" t="s">
        <v>16</v>
      </c>
      <c r="E2" s="4" t="s">
        <v>106</v>
      </c>
      <c r="F2" s="4" t="s">
        <v>31</v>
      </c>
      <c r="G2" s="4" t="s">
        <v>75</v>
      </c>
      <c r="H2" s="5">
        <v>7859.72</v>
      </c>
      <c r="I2" s="4" t="s">
        <v>100</v>
      </c>
      <c r="J2" s="4" t="s">
        <v>47</v>
      </c>
    </row>
    <row r="3" spans="1:10" x14ac:dyDescent="0.2">
      <c r="A3" s="4" t="s">
        <v>10</v>
      </c>
      <c r="B3" s="4" t="s">
        <v>11</v>
      </c>
      <c r="C3" s="7">
        <f>DATE(2023,5,9)</f>
        <v>45055</v>
      </c>
      <c r="D3" s="4" t="s">
        <v>16</v>
      </c>
      <c r="E3" s="4" t="s">
        <v>106</v>
      </c>
      <c r="F3" s="4" t="s">
        <v>31</v>
      </c>
      <c r="G3" s="4" t="s">
        <v>76</v>
      </c>
      <c r="H3" s="5">
        <v>7859.72</v>
      </c>
      <c r="I3" s="4" t="s">
        <v>100</v>
      </c>
      <c r="J3" s="4" t="s">
        <v>48</v>
      </c>
    </row>
    <row r="4" spans="1:10" x14ac:dyDescent="0.2">
      <c r="A4" s="4" t="s">
        <v>10</v>
      </c>
      <c r="B4" s="4" t="s">
        <v>11</v>
      </c>
      <c r="C4" s="7">
        <f>DATE(2023,5,31)</f>
        <v>45077</v>
      </c>
      <c r="D4" s="4" t="s">
        <v>16</v>
      </c>
      <c r="E4" s="4" t="s">
        <v>106</v>
      </c>
      <c r="F4" s="4" t="s">
        <v>31</v>
      </c>
      <c r="G4" s="4" t="s">
        <v>77</v>
      </c>
      <c r="H4" s="5">
        <v>7859.72</v>
      </c>
      <c r="I4" s="4" t="s">
        <v>100</v>
      </c>
      <c r="J4" s="4" t="s">
        <v>49</v>
      </c>
    </row>
    <row r="5" spans="1:10" x14ac:dyDescent="0.2">
      <c r="A5" s="4" t="s">
        <v>10</v>
      </c>
      <c r="B5" s="4" t="s">
        <v>11</v>
      </c>
      <c r="C5" s="7">
        <f>DATE(2023,5,4)</f>
        <v>45050</v>
      </c>
      <c r="D5" s="4" t="s">
        <v>19</v>
      </c>
      <c r="E5" s="4" t="s">
        <v>107</v>
      </c>
      <c r="F5" s="4" t="s">
        <v>34</v>
      </c>
      <c r="G5" s="4" t="s">
        <v>80</v>
      </c>
      <c r="H5" s="5">
        <v>6551.83</v>
      </c>
      <c r="I5" s="4" t="s">
        <v>101</v>
      </c>
      <c r="J5" s="4" t="s">
        <v>52</v>
      </c>
    </row>
    <row r="6" spans="1:10" x14ac:dyDescent="0.2">
      <c r="A6" s="4" t="s">
        <v>10</v>
      </c>
      <c r="B6" s="4" t="s">
        <v>11</v>
      </c>
      <c r="C6" s="7">
        <f>DATE(2023,5,4)</f>
        <v>45050</v>
      </c>
      <c r="D6" s="4" t="s">
        <v>22</v>
      </c>
      <c r="E6" s="4" t="s">
        <v>108</v>
      </c>
      <c r="F6" s="4" t="s">
        <v>34</v>
      </c>
      <c r="G6" s="4" t="s">
        <v>80</v>
      </c>
      <c r="H6" s="5">
        <v>5855.24</v>
      </c>
      <c r="I6" s="4" t="s">
        <v>102</v>
      </c>
      <c r="J6" s="4" t="s">
        <v>52</v>
      </c>
    </row>
    <row r="7" spans="1:10" x14ac:dyDescent="0.2">
      <c r="A7" s="4" t="s">
        <v>10</v>
      </c>
      <c r="B7" s="4" t="s">
        <v>11</v>
      </c>
      <c r="C7" s="7">
        <f>DATE(2023,5,31)</f>
        <v>45077</v>
      </c>
      <c r="D7" s="4" t="s">
        <v>26</v>
      </c>
      <c r="E7" s="4" t="s">
        <v>106</v>
      </c>
      <c r="F7" s="4" t="s">
        <v>41</v>
      </c>
      <c r="G7" s="4" t="s">
        <v>96</v>
      </c>
      <c r="H7" s="5">
        <v>2880</v>
      </c>
      <c r="I7" s="4" t="s">
        <v>102</v>
      </c>
      <c r="J7" s="4" t="s">
        <v>68</v>
      </c>
    </row>
    <row r="8" spans="1:10" x14ac:dyDescent="0.2">
      <c r="A8" s="4" t="s">
        <v>10</v>
      </c>
      <c r="B8" s="4" t="s">
        <v>11</v>
      </c>
      <c r="C8" s="7">
        <f>DATE(2023,5,31)</f>
        <v>45077</v>
      </c>
      <c r="D8" s="4" t="s">
        <v>26</v>
      </c>
      <c r="E8" s="4" t="s">
        <v>106</v>
      </c>
      <c r="F8" s="4" t="s">
        <v>41</v>
      </c>
      <c r="G8" s="4" t="s">
        <v>95</v>
      </c>
      <c r="H8" s="5">
        <v>1620</v>
      </c>
      <c r="I8" s="4" t="s">
        <v>102</v>
      </c>
      <c r="J8" s="4" t="s">
        <v>67</v>
      </c>
    </row>
    <row r="9" spans="1:10" x14ac:dyDescent="0.2">
      <c r="A9" s="4" t="s">
        <v>10</v>
      </c>
      <c r="B9" s="4" t="s">
        <v>11</v>
      </c>
      <c r="C9" s="7">
        <f>DATE(2023,5,9)</f>
        <v>45055</v>
      </c>
      <c r="D9" s="4" t="s">
        <v>24</v>
      </c>
      <c r="E9" s="4" t="s">
        <v>107</v>
      </c>
      <c r="F9" s="4" t="s">
        <v>40</v>
      </c>
      <c r="G9" s="4" t="s">
        <v>91</v>
      </c>
      <c r="H9" s="5">
        <v>1332</v>
      </c>
      <c r="I9" s="4" t="s">
        <v>102</v>
      </c>
      <c r="J9" s="4" t="s">
        <v>63</v>
      </c>
    </row>
    <row r="10" spans="1:10" x14ac:dyDescent="0.2">
      <c r="A10" s="4" t="s">
        <v>10</v>
      </c>
      <c r="B10" s="4" t="s">
        <v>11</v>
      </c>
      <c r="C10" s="7">
        <f>DATE(2023,5,4)</f>
        <v>45050</v>
      </c>
      <c r="D10" s="4" t="s">
        <v>23</v>
      </c>
      <c r="E10" s="4" t="s">
        <v>106</v>
      </c>
      <c r="F10" s="4" t="s">
        <v>37</v>
      </c>
      <c r="G10" s="4" t="s">
        <v>84</v>
      </c>
      <c r="H10" s="5">
        <v>1244.1600000000001</v>
      </c>
      <c r="I10" s="4" t="s">
        <v>102</v>
      </c>
      <c r="J10" s="4" t="s">
        <v>56</v>
      </c>
    </row>
    <row r="11" spans="1:10" x14ac:dyDescent="0.2">
      <c r="A11" s="4" t="s">
        <v>10</v>
      </c>
      <c r="B11" s="4" t="s">
        <v>11</v>
      </c>
      <c r="C11" s="7">
        <f>DATE(2023,5,24)</f>
        <v>45070</v>
      </c>
      <c r="D11" s="4" t="s">
        <v>23</v>
      </c>
      <c r="E11" s="4" t="s">
        <v>106</v>
      </c>
      <c r="F11" s="4" t="s">
        <v>37</v>
      </c>
      <c r="G11" s="4" t="s">
        <v>85</v>
      </c>
      <c r="H11" s="5">
        <v>1244.1600000000001</v>
      </c>
      <c r="I11" s="4" t="s">
        <v>102</v>
      </c>
      <c r="J11" s="4" t="s">
        <v>57</v>
      </c>
    </row>
    <row r="12" spans="1:10" x14ac:dyDescent="0.2">
      <c r="A12" s="4" t="s">
        <v>10</v>
      </c>
      <c r="B12" s="4" t="s">
        <v>11</v>
      </c>
      <c r="C12" s="7">
        <f>DATE(2023,5,17)</f>
        <v>45063</v>
      </c>
      <c r="D12" s="4" t="s">
        <v>26</v>
      </c>
      <c r="E12" s="4" t="s">
        <v>106</v>
      </c>
      <c r="F12" s="4" t="s">
        <v>37</v>
      </c>
      <c r="G12" s="4" t="s">
        <v>94</v>
      </c>
      <c r="H12" s="5">
        <v>1059.3800000000001</v>
      </c>
      <c r="I12" s="4" t="s">
        <v>102</v>
      </c>
      <c r="J12" s="4" t="s">
        <v>66</v>
      </c>
    </row>
    <row r="13" spans="1:10" x14ac:dyDescent="0.2">
      <c r="C13" s="9"/>
      <c r="F13" s="10"/>
    </row>
    <row r="14" spans="1:10" x14ac:dyDescent="0.2">
      <c r="C14" s="9"/>
      <c r="F14" s="10"/>
    </row>
    <row r="15" spans="1:10" x14ac:dyDescent="0.2">
      <c r="C15" s="9"/>
      <c r="F15" s="10"/>
    </row>
    <row r="16" spans="1:10" x14ac:dyDescent="0.2">
      <c r="C16" s="9"/>
      <c r="F16" s="10"/>
    </row>
    <row r="17" spans="3:6" x14ac:dyDescent="0.2">
      <c r="C17" s="9"/>
      <c r="F17" s="10"/>
    </row>
    <row r="18" spans="3:6" x14ac:dyDescent="0.2">
      <c r="C18" s="9"/>
      <c r="F18" s="10"/>
    </row>
    <row r="19" spans="3:6" x14ac:dyDescent="0.2">
      <c r="C19" s="9"/>
      <c r="F19" s="10"/>
    </row>
    <row r="20" spans="3:6" x14ac:dyDescent="0.2">
      <c r="C20" s="9"/>
      <c r="F20" s="10"/>
    </row>
    <row r="21" spans="3:6" x14ac:dyDescent="0.2">
      <c r="C21" s="9"/>
      <c r="F21" s="10"/>
    </row>
    <row r="22" spans="3:6" x14ac:dyDescent="0.2">
      <c r="C22" s="9"/>
      <c r="F22" s="10"/>
    </row>
    <row r="23" spans="3:6" x14ac:dyDescent="0.2">
      <c r="C23" s="9"/>
      <c r="F23" s="10"/>
    </row>
    <row r="24" spans="3:6" x14ac:dyDescent="0.2">
      <c r="C24" s="9"/>
      <c r="F24" s="10"/>
    </row>
    <row r="25" spans="3:6" x14ac:dyDescent="0.2">
      <c r="C25" s="9"/>
      <c r="F25" s="10"/>
    </row>
  </sheetData>
  <autoFilter ref="A1:J12" xr:uid="{1F8B0699-7C6F-466D-9699-2CCD48B9486E}">
    <sortState xmlns:xlrd2="http://schemas.microsoft.com/office/spreadsheetml/2017/richdata2" ref="A2:J12">
      <sortCondition descending="1" ref="H1:H12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D2855-7CF9-40C0-9200-3B94FB67AE4A}">
  <dimension ref="A1:J11"/>
  <sheetViews>
    <sheetView workbookViewId="0">
      <selection activeCell="H2" sqref="H2:H11"/>
    </sheetView>
  </sheetViews>
  <sheetFormatPr defaultRowHeight="15" x14ac:dyDescent="0.2"/>
  <cols>
    <col min="1" max="1" width="12.77734375" bestFit="1" customWidth="1"/>
    <col min="2" max="2" width="4.44140625" bestFit="1" customWidth="1"/>
    <col min="3" max="3" width="9.88671875" style="8" bestFit="1" customWidth="1"/>
    <col min="4" max="4" width="43.6640625" bestFit="1" customWidth="1"/>
    <col min="5" max="5" width="9.21875" bestFit="1" customWidth="1"/>
    <col min="6" max="6" width="43" bestFit="1" customWidth="1"/>
    <col min="7" max="7" width="27.77734375" bestFit="1" customWidth="1"/>
    <col min="8" max="8" width="10" style="3" bestFit="1" customWidth="1"/>
    <col min="9" max="9" width="8.44140625" bestFit="1" customWidth="1"/>
    <col min="10" max="10" width="20.44140625" bestFit="1" customWidth="1"/>
  </cols>
  <sheetData>
    <row r="1" spans="1:10" x14ac:dyDescent="0.2">
      <c r="A1" s="1" t="s">
        <v>0</v>
      </c>
      <c r="B1" s="1" t="s">
        <v>1</v>
      </c>
      <c r="C1" s="6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</row>
    <row r="2" spans="1:10" x14ac:dyDescent="0.2">
      <c r="A2" s="4" t="s">
        <v>10</v>
      </c>
      <c r="B2" s="4" t="s">
        <v>11</v>
      </c>
      <c r="C2" s="7">
        <f>DATE(2023,4,17)</f>
        <v>45033</v>
      </c>
      <c r="D2" s="4" t="s">
        <v>21</v>
      </c>
      <c r="E2" s="4" t="s">
        <v>108</v>
      </c>
      <c r="F2" s="4" t="s">
        <v>36</v>
      </c>
      <c r="G2" s="4" t="s">
        <v>83</v>
      </c>
      <c r="H2" s="5">
        <v>17741.580000000002</v>
      </c>
      <c r="I2" s="4" t="s">
        <v>102</v>
      </c>
      <c r="J2" s="4" t="s">
        <v>55</v>
      </c>
    </row>
    <row r="3" spans="1:10" x14ac:dyDescent="0.2">
      <c r="A3" s="4" t="s">
        <v>10</v>
      </c>
      <c r="B3" s="4" t="s">
        <v>11</v>
      </c>
      <c r="C3" s="7">
        <f>DATE(2023,4,17)</f>
        <v>45033</v>
      </c>
      <c r="D3" s="4" t="s">
        <v>20</v>
      </c>
      <c r="E3" s="4" t="s">
        <v>107</v>
      </c>
      <c r="F3" s="4" t="s">
        <v>35</v>
      </c>
      <c r="G3" s="4" t="s">
        <v>82</v>
      </c>
      <c r="H3" s="5">
        <v>13350.75</v>
      </c>
      <c r="I3" s="4" t="s">
        <v>101</v>
      </c>
      <c r="J3" s="4" t="s">
        <v>54</v>
      </c>
    </row>
    <row r="4" spans="1:10" x14ac:dyDescent="0.2">
      <c r="A4" s="4" t="s">
        <v>10</v>
      </c>
      <c r="B4" s="4" t="s">
        <v>11</v>
      </c>
      <c r="C4" s="7">
        <f>DATE(2023,4,17)</f>
        <v>45033</v>
      </c>
      <c r="D4" s="4" t="s">
        <v>24</v>
      </c>
      <c r="E4" s="4" t="s">
        <v>107</v>
      </c>
      <c r="F4" s="4" t="s">
        <v>39</v>
      </c>
      <c r="G4" s="4" t="s">
        <v>88</v>
      </c>
      <c r="H4" s="5">
        <v>6074.88</v>
      </c>
      <c r="I4" s="4" t="s">
        <v>102</v>
      </c>
      <c r="J4" s="4" t="s">
        <v>60</v>
      </c>
    </row>
    <row r="5" spans="1:10" x14ac:dyDescent="0.2">
      <c r="A5" s="4" t="s">
        <v>10</v>
      </c>
      <c r="B5" s="4" t="s">
        <v>11</v>
      </c>
      <c r="C5" s="7">
        <f>DATE(2023,4,25)</f>
        <v>45041</v>
      </c>
      <c r="D5" s="4" t="s">
        <v>24</v>
      </c>
      <c r="E5" s="4" t="s">
        <v>107</v>
      </c>
      <c r="F5" s="4" t="s">
        <v>38</v>
      </c>
      <c r="G5" s="4" t="s">
        <v>89</v>
      </c>
      <c r="H5" s="5">
        <v>4506</v>
      </c>
      <c r="I5" s="4" t="s">
        <v>102</v>
      </c>
      <c r="J5" s="4" t="s">
        <v>61</v>
      </c>
    </row>
    <row r="6" spans="1:10" x14ac:dyDescent="0.2">
      <c r="A6" s="4" t="s">
        <v>10</v>
      </c>
      <c r="B6" s="4" t="s">
        <v>11</v>
      </c>
      <c r="C6" s="7">
        <f>DATE(2023,4,17)</f>
        <v>45033</v>
      </c>
      <c r="D6" s="4" t="s">
        <v>13</v>
      </c>
      <c r="E6" s="4" t="s">
        <v>103</v>
      </c>
      <c r="F6" s="4" t="s">
        <v>28</v>
      </c>
      <c r="G6" s="4" t="s">
        <v>71</v>
      </c>
      <c r="H6" s="5">
        <v>2790</v>
      </c>
      <c r="I6" s="4" t="s">
        <v>98</v>
      </c>
      <c r="J6" s="4" t="s">
        <v>43</v>
      </c>
    </row>
    <row r="7" spans="1:10" x14ac:dyDescent="0.2">
      <c r="A7" s="4" t="s">
        <v>10</v>
      </c>
      <c r="B7" s="4" t="s">
        <v>11</v>
      </c>
      <c r="C7" s="7">
        <f>DATE(2023,4,19)</f>
        <v>45035</v>
      </c>
      <c r="D7" s="4" t="s">
        <v>12</v>
      </c>
      <c r="E7" s="4" t="s">
        <v>103</v>
      </c>
      <c r="F7" s="4" t="s">
        <v>27</v>
      </c>
      <c r="G7" s="4" t="s">
        <v>70</v>
      </c>
      <c r="H7" s="5">
        <v>1980</v>
      </c>
      <c r="I7" s="4" t="s">
        <v>98</v>
      </c>
      <c r="J7" s="4" t="s">
        <v>42</v>
      </c>
    </row>
    <row r="8" spans="1:10" x14ac:dyDescent="0.2">
      <c r="A8" s="4" t="s">
        <v>10</v>
      </c>
      <c r="B8" s="4" t="s">
        <v>11</v>
      </c>
      <c r="C8" s="7">
        <f>DATE(2023,4,25)</f>
        <v>45041</v>
      </c>
      <c r="D8" s="4" t="s">
        <v>24</v>
      </c>
      <c r="E8" s="4" t="s">
        <v>107</v>
      </c>
      <c r="F8" s="4" t="s">
        <v>38</v>
      </c>
      <c r="G8" s="4" t="s">
        <v>90</v>
      </c>
      <c r="H8" s="5">
        <v>1455</v>
      </c>
      <c r="I8" s="4" t="s">
        <v>102</v>
      </c>
      <c r="J8" s="4" t="s">
        <v>62</v>
      </c>
    </row>
    <row r="9" spans="1:10" x14ac:dyDescent="0.2">
      <c r="A9" s="4" t="s">
        <v>10</v>
      </c>
      <c r="B9" s="4" t="s">
        <v>11</v>
      </c>
      <c r="C9" s="7">
        <f>DATE(2023,4,17)</f>
        <v>45033</v>
      </c>
      <c r="D9" s="4" t="s">
        <v>24</v>
      </c>
      <c r="E9" s="4" t="s">
        <v>107</v>
      </c>
      <c r="F9" s="4" t="s">
        <v>38</v>
      </c>
      <c r="G9" s="4" t="s">
        <v>87</v>
      </c>
      <c r="H9" s="5">
        <v>1320.6</v>
      </c>
      <c r="I9" s="4" t="s">
        <v>102</v>
      </c>
      <c r="J9" s="4" t="s">
        <v>59</v>
      </c>
    </row>
    <row r="10" spans="1:10" x14ac:dyDescent="0.2">
      <c r="A10" s="4" t="s">
        <v>10</v>
      </c>
      <c r="B10" s="4" t="s">
        <v>11</v>
      </c>
      <c r="C10" s="7">
        <f>DATE(2023,4,17)</f>
        <v>45033</v>
      </c>
      <c r="D10" s="4" t="s">
        <v>24</v>
      </c>
      <c r="E10" s="4" t="s">
        <v>107</v>
      </c>
      <c r="F10" s="4" t="s">
        <v>38</v>
      </c>
      <c r="G10" s="4" t="s">
        <v>86</v>
      </c>
      <c r="H10" s="5">
        <v>1276.8</v>
      </c>
      <c r="I10" s="4" t="s">
        <v>102</v>
      </c>
      <c r="J10" s="4" t="s">
        <v>58</v>
      </c>
    </row>
    <row r="11" spans="1:10" x14ac:dyDescent="0.2">
      <c r="A11" s="4" t="s">
        <v>10</v>
      </c>
      <c r="B11" s="4" t="s">
        <v>11</v>
      </c>
      <c r="C11" s="7">
        <f>DATE(2023,4,19)</f>
        <v>45035</v>
      </c>
      <c r="D11" s="4" t="s">
        <v>25</v>
      </c>
      <c r="E11" s="4" t="s">
        <v>108</v>
      </c>
      <c r="F11" s="4" t="s">
        <v>37</v>
      </c>
      <c r="G11" s="4" t="s">
        <v>93</v>
      </c>
      <c r="H11" s="5">
        <v>1087.8</v>
      </c>
      <c r="I11" s="4" t="s">
        <v>102</v>
      </c>
      <c r="J11" s="4" t="s">
        <v>65</v>
      </c>
    </row>
  </sheetData>
  <autoFilter ref="A1:J11" xr:uid="{CFCD2855-7CF9-40C0-9200-3B94FB67AE4A}">
    <sortState xmlns:xlrd2="http://schemas.microsoft.com/office/spreadsheetml/2017/richdata2" ref="A2:J11">
      <sortCondition descending="1" ref="H1:H1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- Select Type -" ma:contentTypeID="0x01010070FA452D68FE2C4C857151ED38B1EED91E002C69A7140A00C940AADD0359F6E04EDB" ma:contentTypeVersion="60" ma:contentTypeDescription="Create a new document." ma:contentTypeScope="" ma:versionID="a69fecf9e970bd5f6ab371bfcc6b3c6e">
  <xsd:schema xmlns:xsd="http://www.w3.org/2001/XMLSchema" xmlns:xs="http://www.w3.org/2001/XMLSchema" xmlns:p="http://schemas.microsoft.com/office/2006/metadata/properties" xmlns:ns1="http://schemas.microsoft.com/sharepoint/v3" xmlns:ns2="87c87ba5-d07f-475d-88c9-dd8ce55494ce" xmlns:ns3="da565c07-dda8-49d0-af77-97162e211c3a" xmlns:ns4="7741c485-a31b-4bd1-a668-5d29f650d84d" targetNamespace="http://schemas.microsoft.com/office/2006/metadata/properties" ma:root="true" ma:fieldsID="e72993be7171280f1c6ef7111b53db40" ns1:_="" ns2:_="" ns3:_="" ns4:_="">
    <xsd:import namespace="http://schemas.microsoft.com/sharepoint/v3"/>
    <xsd:import namespace="87c87ba5-d07f-475d-88c9-dd8ce55494ce"/>
    <xsd:import namespace="da565c07-dda8-49d0-af77-97162e211c3a"/>
    <xsd:import namespace="7741c485-a31b-4bd1-a668-5d29f650d84d"/>
    <xsd:element name="properties">
      <xsd:complexType>
        <xsd:sequence>
          <xsd:element name="documentManagement">
            <xsd:complexType>
              <xsd:all>
                <xsd:element ref="ns2:Retention_x0020_Date" minOccurs="0"/>
                <xsd:element ref="ns2:Review_x0020_Date" minOccurs="0"/>
                <xsd:element ref="ns3:_dlc_DocId" minOccurs="0"/>
                <xsd:element ref="ns3:_dlc_DocIdUrl" minOccurs="0"/>
                <xsd:element ref="ns3:_dlc_DocIdPersistId" minOccurs="0"/>
                <xsd:element ref="ns2:MediaServiceFastMetadata" minOccurs="0"/>
                <xsd:element ref="ns1:URL" minOccurs="0"/>
                <xsd:element ref="ns2:MediaServiceMetadata" minOccurs="0"/>
                <xsd:element ref="ns2:MediaServiceAutoKeyPoints" minOccurs="0"/>
                <xsd:element ref="ns2:MediaServiceKeyPoints" minOccurs="0"/>
                <xsd:element ref="ns4:SharedWithUsers" minOccurs="0"/>
                <xsd:element ref="ns4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4" nillable="true" ma:displayName="URL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c87ba5-d07f-475d-88c9-dd8ce55494ce" elementFormDefault="qualified">
    <xsd:import namespace="http://schemas.microsoft.com/office/2006/documentManagement/types"/>
    <xsd:import namespace="http://schemas.microsoft.com/office/infopath/2007/PartnerControls"/>
    <xsd:element name="Retention_x0020_Date" ma:index="8" nillable="true" ma:displayName="Retention Date" ma:format="DateOnly" ma:indexed="true" ma:internalName="Retention_x0020_Date" ma:readOnly="false">
      <xsd:simpleType>
        <xsd:restriction base="dms:DateTime"/>
      </xsd:simpleType>
    </xsd:element>
    <xsd:element name="Review_x0020_Date" ma:index="9" nillable="true" ma:displayName="Review Date" ma:format="DateOnly" ma:indexed="true" ma:internalName="Review_x0020_Date" ma:readOnly="false">
      <xsd:simpleType>
        <xsd:restriction base="dms:DateTim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b9d83e5-28f1-42da-8295-12c74e181b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2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565c07-dda8-49d0-af77-97162e211c3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4c0c78b-c6d0-4b1a-87e0-48bd1bc7d029}" ma:internalName="TaxCatchAll" ma:showField="CatchAllData" ma:web="da565c07-dda8-49d0-af77-97162e211c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41c485-a31b-4bd1-a668-5d29f650d84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view_x0020_Date xmlns="87c87ba5-d07f-475d-88c9-dd8ce55494ce" xsi:nil="true"/>
    <TaxCatchAll xmlns="da565c07-dda8-49d0-af77-97162e211c3a" xsi:nil="true"/>
    <URL xmlns="http://schemas.microsoft.com/sharepoint/v3">
      <Url xsi:nil="true"/>
      <Description xsi:nil="true"/>
    </URL>
    <Retention_x0020_Date xmlns="87c87ba5-d07f-475d-88c9-dd8ce55494ce" xsi:nil="true"/>
    <lcf76f155ced4ddcb4097134ff3c332f xmlns="87c87ba5-d07f-475d-88c9-dd8ce55494ce">
      <Terms xmlns="http://schemas.microsoft.com/office/infopath/2007/PartnerControls"/>
    </lcf76f155ced4ddcb4097134ff3c332f>
    <_dlc_DocId xmlns="da565c07-dda8-49d0-af77-97162e211c3a">AD75TJCKWPSD-255675493-37931</_dlc_DocId>
    <_dlc_DocIdUrl xmlns="da565c07-dda8-49d0-af77-97162e211c3a">
      <Url>https://htagovuk.sharepoint.com/sites/edrms/groups/_layouts/15/DocIdRedir.aspx?ID=AD75TJCKWPSD-255675493-37931</Url>
      <Description>AD75TJCKWPSD-255675493-37931</Description>
    </_dlc_DocIdUrl>
  </documentManagement>
</p:properties>
</file>

<file path=customXml/itemProps1.xml><?xml version="1.0" encoding="utf-8"?>
<ds:datastoreItem xmlns:ds="http://schemas.openxmlformats.org/officeDocument/2006/customXml" ds:itemID="{B97A7B7B-ED5F-49CF-86F9-4BFB915B70DF}"/>
</file>

<file path=customXml/itemProps2.xml><?xml version="1.0" encoding="utf-8"?>
<ds:datastoreItem xmlns:ds="http://schemas.openxmlformats.org/officeDocument/2006/customXml" ds:itemID="{9EB93FBC-DD0A-495C-A8BF-1CF58DED9F6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7DBB9EB-4F5A-4C92-BFD6-C44E992F6C2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930C0EB-F8EE-4655-B226-B2D7D5B522D3}">
  <ds:schemaRefs>
    <ds:schemaRef ds:uri="http://schemas.microsoft.com/office/2006/metadata/properties"/>
    <ds:schemaRef ds:uri="http://schemas.microsoft.com/office/infopath/2007/PartnerControls"/>
    <ds:schemaRef ds:uri="87c87ba5-d07f-475d-88c9-dd8ce55494ce"/>
    <ds:schemaRef ds:uri="da565c07-dda8-49d0-af77-97162e211c3a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Sep 23</vt:lpstr>
      <vt:lpstr>Aug 23</vt:lpstr>
      <vt:lpstr>Jul 23</vt:lpstr>
      <vt:lpstr>Jun 23</vt:lpstr>
      <vt:lpstr>May 23</vt:lpstr>
      <vt:lpstr>Apr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Fookes</dc:creator>
  <cp:lastModifiedBy>Nicola Fookes</cp:lastModifiedBy>
  <dcterms:created xsi:type="dcterms:W3CDTF">2023-07-12T13:15:21Z</dcterms:created>
  <dcterms:modified xsi:type="dcterms:W3CDTF">2023-11-09T16:34:14Z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0x01010070FA452D68FE2C4C857151ED38B1EED91E002C69A7140A00C940AADD0359F6E04EDB</vt:lpwstr>
  </property>
  <property fmtid="{D5CDD505-2E9C-101B-9397-08002B2CF9AE}" pid="3" name="_dlc_DocIdItemGuid">
    <vt:lpwstr>eb5f2869-11f9-47fd-bfcc-883c524e3fcd</vt:lpwstr>
  </property>
  <property fmtid="{D5CDD505-2E9C-101B-9397-08002B2CF9AE}" pid="4" name="MediaServiceImageTags">
    <vt:lpwstr/>
  </property>
</Properties>
</file>