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3-24/Transparency Data/"/>
    </mc:Choice>
  </mc:AlternateContent>
  <xr:revisionPtr revIDLastSave="1" documentId="8_{7203DEAE-E1EB-4495-B6CB-EF7CBC27B6A1}" xr6:coauthVersionLast="47" xr6:coauthVersionMax="47" xr10:uidLastSave="{B78EC3A4-EF2D-4353-8652-BC8D9A54DC89}"/>
  <bookViews>
    <workbookView xWindow="-120" yWindow="-120" windowWidth="29040" windowHeight="15840" activeTab="2" xr2:uid="{766AFC54-E203-4DE1-AD2E-0D77BDEBA329}"/>
  </bookViews>
  <sheets>
    <sheet name="Jun 23" sheetId="3" r:id="rId1"/>
    <sheet name="May 23" sheetId="2" r:id="rId2"/>
    <sheet name="Apr 23" sheetId="1" r:id="rId3"/>
  </sheets>
  <definedNames>
    <definedName name="_xlnm._FilterDatabase" localSheetId="2" hidden="1">'Apr 23'!$A$1:$J$11</definedName>
    <definedName name="_xlnm._FilterDatabase" localSheetId="0" hidden="1">'Jun 23'!$A$1:$J$10</definedName>
    <definedName name="_xlnm._FilterDatabase" localSheetId="1" hidden="1">'May 23'!$A$1:$J$12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9" i="3"/>
  <c r="C6" i="3"/>
  <c r="C3" i="3"/>
  <c r="C5" i="3"/>
  <c r="C2" i="3"/>
  <c r="C4" i="3"/>
  <c r="C8" i="3"/>
  <c r="C7" i="3"/>
  <c r="C7" i="2"/>
  <c r="C8" i="2"/>
  <c r="C12" i="2"/>
  <c r="C9" i="2"/>
  <c r="C11" i="2"/>
  <c r="C10" i="2"/>
  <c r="C6" i="2"/>
  <c r="C5" i="2"/>
  <c r="C4" i="2"/>
  <c r="C3" i="2"/>
  <c r="C2" i="2"/>
  <c r="C11" i="1"/>
  <c r="C8" i="1"/>
  <c r="C5" i="1"/>
  <c r="C4" i="1"/>
  <c r="C9" i="1"/>
  <c r="C10" i="1"/>
  <c r="C2" i="1"/>
  <c r="C3" i="1"/>
  <c r="C6" i="1"/>
  <c r="C7" i="1"/>
</calcChain>
</file>

<file path=xl/sharedStrings.xml><?xml version="1.0" encoding="utf-8"?>
<sst xmlns="http://schemas.openxmlformats.org/spreadsheetml/2006/main" count="270" uniqueCount="109">
  <si>
    <t>Department Family</t>
  </si>
  <si>
    <t>Entity</t>
  </si>
  <si>
    <t>TRX Date</t>
  </si>
  <si>
    <t>Account Description</t>
  </si>
  <si>
    <t>Expense Area</t>
  </si>
  <si>
    <t>Supplier</t>
  </si>
  <si>
    <t>Reference</t>
  </si>
  <si>
    <t>Value</t>
  </si>
  <si>
    <t>Department</t>
  </si>
  <si>
    <t>Originating Document Number</t>
  </si>
  <si>
    <t>DHSC</t>
  </si>
  <si>
    <t>HTA</t>
  </si>
  <si>
    <t>Staff Welfare</t>
  </si>
  <si>
    <t>Recruitment Costs - CEO</t>
  </si>
  <si>
    <t>Consultancy Costs - CEO</t>
  </si>
  <si>
    <t>Training - Board Members</t>
  </si>
  <si>
    <t>Policy, Strategy &amp; Communicat-Seconded Staff costs</t>
  </si>
  <si>
    <t>Projects-website</t>
  </si>
  <si>
    <t>Training for Independant Assessors</t>
  </si>
  <si>
    <t>Inspection - Regulation-ROH-IS</t>
  </si>
  <si>
    <t>-NHSBT</t>
  </si>
  <si>
    <t>Shared Resources</t>
  </si>
  <si>
    <t>Travel and Subsistence - Resources</t>
  </si>
  <si>
    <t>Software subscription 1- 3 yrs</t>
  </si>
  <si>
    <t>Legal Costs</t>
  </si>
  <si>
    <t>Postage</t>
  </si>
  <si>
    <t>Maintenance Contracts</t>
  </si>
  <si>
    <t>Personal Strengths Publishing Ltd</t>
  </si>
  <si>
    <t>Robertson Bell Limited</t>
  </si>
  <si>
    <t>Philip Randles</t>
  </si>
  <si>
    <t>Chartered Institute of Public Finance &amp; Accountancy</t>
  </si>
  <si>
    <t>Department for Work &amp; Pension</t>
  </si>
  <si>
    <t>Kaleidoscope Health and Care CIC</t>
  </si>
  <si>
    <t>McEwan Associates Ltd</t>
  </si>
  <si>
    <t>CTM</t>
  </si>
  <si>
    <t>NHSBT</t>
  </si>
  <si>
    <t>Human Fertilisation &amp; Embryology Authority</t>
  </si>
  <si>
    <t>BC Computing Ltd</t>
  </si>
  <si>
    <t>Field Fisher</t>
  </si>
  <si>
    <t>Bevan Brittan</t>
  </si>
  <si>
    <t>Blake Morgan LLP</t>
  </si>
  <si>
    <t>Big Blue Door</t>
  </si>
  <si>
    <t>2020-13742</t>
  </si>
  <si>
    <t>P2465</t>
  </si>
  <si>
    <t>2-22</t>
  </si>
  <si>
    <t>3-22</t>
  </si>
  <si>
    <t>3169216</t>
  </si>
  <si>
    <t>4020773</t>
  </si>
  <si>
    <t>4020052</t>
  </si>
  <si>
    <t>4021369</t>
  </si>
  <si>
    <t>INV-0620</t>
  </si>
  <si>
    <t>HTA 49</t>
  </si>
  <si>
    <t>4831</t>
  </si>
  <si>
    <t>5320</t>
  </si>
  <si>
    <t>965880</t>
  </si>
  <si>
    <t>202129</t>
  </si>
  <si>
    <t>7801</t>
  </si>
  <si>
    <t>7839</t>
  </si>
  <si>
    <t>UK01-INV-000275256</t>
  </si>
  <si>
    <t>UK01-INV-000275269</t>
  </si>
  <si>
    <t>10226384</t>
  </si>
  <si>
    <t>UK01-INV-000269546</t>
  </si>
  <si>
    <t>UK01-INV-000275268</t>
  </si>
  <si>
    <t>BM100171235</t>
  </si>
  <si>
    <t>UK01-INV-000280875</t>
  </si>
  <si>
    <t>7763</t>
  </si>
  <si>
    <t>7812</t>
  </si>
  <si>
    <t>5082</t>
  </si>
  <si>
    <t>5083</t>
  </si>
  <si>
    <t>7896</t>
  </si>
  <si>
    <t>corestrength assessments X15</t>
  </si>
  <si>
    <t>Placement fee Fin Off extentio</t>
  </si>
  <si>
    <t>CIRP 2022/203</t>
  </si>
  <si>
    <t>CIRP 2022/23</t>
  </si>
  <si>
    <t>Fraud Training ARAC Jun 2023</t>
  </si>
  <si>
    <t>Secondee HoComs March 23</t>
  </si>
  <si>
    <t>Secondee HoComs Feb 23</t>
  </si>
  <si>
    <t>Secondee HoC Apr 2023</t>
  </si>
  <si>
    <t>Assessing impact Project</t>
  </si>
  <si>
    <t>IA Training  Event 25 May 2023</t>
  </si>
  <si>
    <t>CTM Travel Apr 2023</t>
  </si>
  <si>
    <t>Travel May 2023</t>
  </si>
  <si>
    <t>Assist Func SLA Jan - Mar 2023</t>
  </si>
  <si>
    <t>Shared DoFinance Q4 2022/23</t>
  </si>
  <si>
    <t>Business Voice Licence Mar2023</t>
  </si>
  <si>
    <t>MS Busines voice licence Ap23</t>
  </si>
  <si>
    <t>Legal Advice -Uterine donation</t>
  </si>
  <si>
    <t>Legal Advice - Deemed Consent</t>
  </si>
  <si>
    <t>Legal Advice - Fuller Inquiry</t>
  </si>
  <si>
    <t>Legal advice - whistleblower c</t>
  </si>
  <si>
    <t>Legal Advice - Whistleblower c</t>
  </si>
  <si>
    <t>Legal Advice amend HT Act 2004</t>
  </si>
  <si>
    <t>Legal advice - Deceased donati</t>
  </si>
  <si>
    <t>Laptop Courier Costs Mar 2023</t>
  </si>
  <si>
    <t>Azure Cloud Subs Mar 2023</t>
  </si>
  <si>
    <t>Website Host Supp Apr-Jun 2023</t>
  </si>
  <si>
    <t>Website Supp &amp; Main Apr-Jun 23</t>
  </si>
  <si>
    <t>Azure Cloud Subs Apr 2023</t>
  </si>
  <si>
    <t>CEOF</t>
  </si>
  <si>
    <t>MEMB</t>
  </si>
  <si>
    <t>PSCD</t>
  </si>
  <si>
    <t>REGS</t>
  </si>
  <si>
    <t>RESO</t>
  </si>
  <si>
    <t>Human Resources</t>
  </si>
  <si>
    <t>Chief Executives Office</t>
  </si>
  <si>
    <t>HTA Board</t>
  </si>
  <si>
    <t>Data, Technology and Development Directorate</t>
  </si>
  <si>
    <t>Regulation Directorate</t>
  </si>
  <si>
    <t>Resources Directorate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</si>
</sst>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9"/>
      <name val="Segoe UI"/>
      <family val="2"/>
    </font>
    <font>
      <b/>
      <sz val="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9">
    <xf numFmtId="0" fontId="0" fillId="0" borderId="0" xfId="0"/>
    <xf numFmtId="0" fontId="3" fillId="0" borderId="0" xfId="2" applyFo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/>
    <xf numFmtId="0" fontId="2" fillId="0" borderId="0" xfId="2" applyAlignment="1"/>
    <xf numFmtId="43" fontId="2" fillId="0" borderId="0" xfId="1" applyFont="1" applyFill="1" applyAlignment="1"/>
    <xf numFmtId="14" fontId="3" fillId="0" borderId="0" xfId="2" applyNumberFormat="1" applyFont="1">
      <alignment vertical="center"/>
    </xf>
    <xf numFmtId="14" fontId="2" fillId="0" borderId="0" xfId="2" applyNumberFormat="1" applyAlignment="1"/>
    <xf numFmtId="14" fontId="0" fillId="0" borderId="0" xfId="0" applyNumberFormat="1"/>
  </cellXfs>
  <cellStyles count="3">
    <cellStyle name="Comma" xfId="1" builtinId="3"/>
    <cellStyle name="Normal" xfId="0" builtinId="0"/>
    <cellStyle name="Normal 2" xfId="2" xr:uid="{202CE124-CB15-4DBB-8AA9-8A4591C78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37EB-3CF0-4417-807D-C2A0719EEA95}">
  <dimension ref="A1:J10"/>
  <sheetViews>
    <sheetView workbookViewId="0">
      <selection activeCell="H13" sqref="H13"/>
    </sheetView>
  </sheetViews>
  <sheetFormatPr defaultRowHeight="15" x14ac:dyDescent="0.2"/>
  <cols>
    <col min="1" max="1" width="12.77734375" bestFit="1" customWidth="1"/>
    <col min="2" max="2" width="4.44140625" bestFit="1" customWidth="1"/>
    <col min="3" max="3" width="9.88671875" style="8" bestFit="1" customWidth="1"/>
    <col min="4" max="4" width="43.6640625" bestFit="1" customWidth="1"/>
    <col min="5" max="5" width="9.21875" bestFit="1" customWidth="1"/>
    <col min="6" max="6" width="43" bestFit="1" customWidth="1"/>
    <col min="7" max="7" width="27.77734375" bestFit="1" customWidth="1"/>
    <col min="8" max="8" width="10" style="3" bestFit="1" customWidth="1"/>
    <col min="9" max="9" width="8.44140625" bestFit="1" customWidth="1"/>
    <col min="10" max="10" width="20.44140625" bestFit="1" customWidth="1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4" t="s">
        <v>10</v>
      </c>
      <c r="B2" s="4" t="s">
        <v>11</v>
      </c>
      <c r="C2" s="7">
        <f>DATE(2023,6,21)</f>
        <v>45098</v>
      </c>
      <c r="D2" s="4" t="s">
        <v>17</v>
      </c>
      <c r="E2" s="4" t="s">
        <v>106</v>
      </c>
      <c r="F2" s="4" t="s">
        <v>32</v>
      </c>
      <c r="G2" s="4" t="s">
        <v>78</v>
      </c>
      <c r="H2" s="5">
        <v>30000</v>
      </c>
      <c r="I2" s="4" t="s">
        <v>100</v>
      </c>
      <c r="J2" s="4" t="s">
        <v>50</v>
      </c>
    </row>
    <row r="3" spans="1:10" x14ac:dyDescent="0.2">
      <c r="A3" s="4" t="s">
        <v>10</v>
      </c>
      <c r="B3" s="4" t="s">
        <v>11</v>
      </c>
      <c r="C3" s="7">
        <f>DATE(2023,6,13)</f>
        <v>45090</v>
      </c>
      <c r="D3" s="4" t="s">
        <v>19</v>
      </c>
      <c r="E3" s="4" t="s">
        <v>107</v>
      </c>
      <c r="F3" s="4" t="s">
        <v>34</v>
      </c>
      <c r="G3" s="4" t="s">
        <v>81</v>
      </c>
      <c r="H3" s="5">
        <v>5286.38</v>
      </c>
      <c r="I3" s="4" t="s">
        <v>101</v>
      </c>
      <c r="J3" s="4" t="s">
        <v>53</v>
      </c>
    </row>
    <row r="4" spans="1:10" x14ac:dyDescent="0.2">
      <c r="A4" s="4" t="s">
        <v>10</v>
      </c>
      <c r="B4" s="4" t="s">
        <v>11</v>
      </c>
      <c r="C4" s="7">
        <f>DATE(2023,6,21)</f>
        <v>45098</v>
      </c>
      <c r="D4" s="4" t="s">
        <v>15</v>
      </c>
      <c r="E4" s="4" t="s">
        <v>105</v>
      </c>
      <c r="F4" s="4" t="s">
        <v>30</v>
      </c>
      <c r="G4" s="4" t="s">
        <v>74</v>
      </c>
      <c r="H4" s="5">
        <v>4680</v>
      </c>
      <c r="I4" s="4" t="s">
        <v>99</v>
      </c>
      <c r="J4" s="4" t="s">
        <v>46</v>
      </c>
    </row>
    <row r="5" spans="1:10" x14ac:dyDescent="0.2">
      <c r="A5" s="4" t="s">
        <v>10</v>
      </c>
      <c r="B5" s="4" t="s">
        <v>11</v>
      </c>
      <c r="C5" s="7">
        <f>DATE(2023,6,21)</f>
        <v>45098</v>
      </c>
      <c r="D5" s="4" t="s">
        <v>18</v>
      </c>
      <c r="E5" s="4" t="s">
        <v>107</v>
      </c>
      <c r="F5" s="4" t="s">
        <v>33</v>
      </c>
      <c r="G5" s="4" t="s">
        <v>79</v>
      </c>
      <c r="H5" s="5">
        <v>3049.08</v>
      </c>
      <c r="I5" s="4" t="s">
        <v>101</v>
      </c>
      <c r="J5" s="4" t="s">
        <v>51</v>
      </c>
    </row>
    <row r="6" spans="1:10" x14ac:dyDescent="0.2">
      <c r="A6" s="4" t="s">
        <v>10</v>
      </c>
      <c r="B6" s="4" t="s">
        <v>11</v>
      </c>
      <c r="C6" s="7">
        <f>DATE(2023,6,13)</f>
        <v>45090</v>
      </c>
      <c r="D6" s="4" t="s">
        <v>22</v>
      </c>
      <c r="E6" s="4" t="s">
        <v>108</v>
      </c>
      <c r="F6" s="4" t="s">
        <v>34</v>
      </c>
      <c r="G6" s="4" t="s">
        <v>81</v>
      </c>
      <c r="H6" s="5">
        <v>2900.55</v>
      </c>
      <c r="I6" s="4" t="s">
        <v>102</v>
      </c>
      <c r="J6" s="4" t="s">
        <v>53</v>
      </c>
    </row>
    <row r="7" spans="1:10" x14ac:dyDescent="0.2">
      <c r="A7" s="4" t="s">
        <v>10</v>
      </c>
      <c r="B7" s="4" t="s">
        <v>11</v>
      </c>
      <c r="C7" s="7">
        <f>DATE(2023,6,13)</f>
        <v>45090</v>
      </c>
      <c r="D7" s="4" t="s">
        <v>14</v>
      </c>
      <c r="E7" s="4" t="s">
        <v>104</v>
      </c>
      <c r="F7" s="4" t="s">
        <v>29</v>
      </c>
      <c r="G7" s="4" t="s">
        <v>72</v>
      </c>
      <c r="H7" s="5">
        <v>2800</v>
      </c>
      <c r="I7" s="4" t="s">
        <v>98</v>
      </c>
      <c r="J7" s="4" t="s">
        <v>44</v>
      </c>
    </row>
    <row r="8" spans="1:10" x14ac:dyDescent="0.2">
      <c r="A8" s="4" t="s">
        <v>10</v>
      </c>
      <c r="B8" s="4" t="s">
        <v>11</v>
      </c>
      <c r="C8" s="7">
        <f>DATE(2023,6,13)</f>
        <v>45090</v>
      </c>
      <c r="D8" s="4" t="s">
        <v>14</v>
      </c>
      <c r="E8" s="4" t="s">
        <v>104</v>
      </c>
      <c r="F8" s="4" t="s">
        <v>29</v>
      </c>
      <c r="G8" s="4" t="s">
        <v>73</v>
      </c>
      <c r="H8" s="5">
        <v>1600</v>
      </c>
      <c r="I8" s="4" t="s">
        <v>98</v>
      </c>
      <c r="J8" s="4" t="s">
        <v>45</v>
      </c>
    </row>
    <row r="9" spans="1:10" x14ac:dyDescent="0.2">
      <c r="A9" s="4" t="s">
        <v>10</v>
      </c>
      <c r="B9" s="4" t="s">
        <v>11</v>
      </c>
      <c r="C9" s="7">
        <f>DATE(2023,6,27)</f>
        <v>45104</v>
      </c>
      <c r="D9" s="4" t="s">
        <v>24</v>
      </c>
      <c r="E9" s="4" t="s">
        <v>107</v>
      </c>
      <c r="F9" s="4" t="s">
        <v>38</v>
      </c>
      <c r="G9" s="4" t="s">
        <v>92</v>
      </c>
      <c r="H9" s="5">
        <v>1417.2</v>
      </c>
      <c r="I9" s="4" t="s">
        <v>102</v>
      </c>
      <c r="J9" s="4" t="s">
        <v>64</v>
      </c>
    </row>
    <row r="10" spans="1:10" x14ac:dyDescent="0.2">
      <c r="A10" s="4" t="s">
        <v>10</v>
      </c>
      <c r="B10" s="4" t="s">
        <v>11</v>
      </c>
      <c r="C10" s="7">
        <f>DATE(2023,6,13)</f>
        <v>45090</v>
      </c>
      <c r="D10" s="4" t="s">
        <v>26</v>
      </c>
      <c r="E10" s="4" t="s">
        <v>106</v>
      </c>
      <c r="F10" s="4" t="s">
        <v>37</v>
      </c>
      <c r="G10" s="4" t="s">
        <v>97</v>
      </c>
      <c r="H10" s="5">
        <v>1010.86</v>
      </c>
      <c r="I10" s="4" t="s">
        <v>102</v>
      </c>
      <c r="J10" s="4" t="s">
        <v>69</v>
      </c>
    </row>
  </sheetData>
  <autoFilter ref="A1:J10" xr:uid="{80BC37EB-3CF0-4417-807D-C2A0719EEA95}">
    <sortState xmlns:xlrd2="http://schemas.microsoft.com/office/spreadsheetml/2017/richdata2" ref="A2:J10">
      <sortCondition descending="1" ref="H1:H1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0699-7C6F-466D-9699-2CCD48B9486E}">
  <dimension ref="A1:J12"/>
  <sheetViews>
    <sheetView workbookViewId="0">
      <selection activeCell="G18" sqref="G18"/>
    </sheetView>
  </sheetViews>
  <sheetFormatPr defaultRowHeight="15" x14ac:dyDescent="0.2"/>
  <cols>
    <col min="1" max="1" width="12.77734375" bestFit="1" customWidth="1"/>
    <col min="2" max="2" width="4.44140625" bestFit="1" customWidth="1"/>
    <col min="3" max="3" width="9.88671875" style="8" bestFit="1" customWidth="1"/>
    <col min="4" max="4" width="43.6640625" bestFit="1" customWidth="1"/>
    <col min="5" max="5" width="9.21875" bestFit="1" customWidth="1"/>
    <col min="6" max="6" width="43" bestFit="1" customWidth="1"/>
    <col min="7" max="7" width="27.77734375" bestFit="1" customWidth="1"/>
    <col min="8" max="8" width="10" style="3" bestFit="1" customWidth="1"/>
    <col min="9" max="9" width="8.44140625" bestFit="1" customWidth="1"/>
    <col min="10" max="10" width="20.44140625" bestFit="1" customWidth="1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4" t="s">
        <v>10</v>
      </c>
      <c r="B2" s="4" t="s">
        <v>11</v>
      </c>
      <c r="C2" s="7">
        <f>DATE(2023,5,9)</f>
        <v>45055</v>
      </c>
      <c r="D2" s="4" t="s">
        <v>16</v>
      </c>
      <c r="E2" s="4" t="s">
        <v>106</v>
      </c>
      <c r="F2" s="4" t="s">
        <v>31</v>
      </c>
      <c r="G2" s="4" t="s">
        <v>75</v>
      </c>
      <c r="H2" s="5">
        <v>7859.72</v>
      </c>
      <c r="I2" s="4" t="s">
        <v>100</v>
      </c>
      <c r="J2" s="4" t="s">
        <v>47</v>
      </c>
    </row>
    <row r="3" spans="1:10" x14ac:dyDescent="0.2">
      <c r="A3" s="4" t="s">
        <v>10</v>
      </c>
      <c r="B3" s="4" t="s">
        <v>11</v>
      </c>
      <c r="C3" s="7">
        <f>DATE(2023,5,9)</f>
        <v>45055</v>
      </c>
      <c r="D3" s="4" t="s">
        <v>16</v>
      </c>
      <c r="E3" s="4" t="s">
        <v>106</v>
      </c>
      <c r="F3" s="4" t="s">
        <v>31</v>
      </c>
      <c r="G3" s="4" t="s">
        <v>76</v>
      </c>
      <c r="H3" s="5">
        <v>7859.72</v>
      </c>
      <c r="I3" s="4" t="s">
        <v>100</v>
      </c>
      <c r="J3" s="4" t="s">
        <v>48</v>
      </c>
    </row>
    <row r="4" spans="1:10" x14ac:dyDescent="0.2">
      <c r="A4" s="4" t="s">
        <v>10</v>
      </c>
      <c r="B4" s="4" t="s">
        <v>11</v>
      </c>
      <c r="C4" s="7">
        <f>DATE(2023,5,31)</f>
        <v>45077</v>
      </c>
      <c r="D4" s="4" t="s">
        <v>16</v>
      </c>
      <c r="E4" s="4" t="s">
        <v>106</v>
      </c>
      <c r="F4" s="4" t="s">
        <v>31</v>
      </c>
      <c r="G4" s="4" t="s">
        <v>77</v>
      </c>
      <c r="H4" s="5">
        <v>7859.72</v>
      </c>
      <c r="I4" s="4" t="s">
        <v>100</v>
      </c>
      <c r="J4" s="4" t="s">
        <v>49</v>
      </c>
    </row>
    <row r="5" spans="1:10" x14ac:dyDescent="0.2">
      <c r="A5" s="4" t="s">
        <v>10</v>
      </c>
      <c r="B5" s="4" t="s">
        <v>11</v>
      </c>
      <c r="C5" s="7">
        <f>DATE(2023,5,4)</f>
        <v>45050</v>
      </c>
      <c r="D5" s="4" t="s">
        <v>19</v>
      </c>
      <c r="E5" s="4" t="s">
        <v>107</v>
      </c>
      <c r="F5" s="4" t="s">
        <v>34</v>
      </c>
      <c r="G5" s="4" t="s">
        <v>80</v>
      </c>
      <c r="H5" s="5">
        <v>6551.83</v>
      </c>
      <c r="I5" s="4" t="s">
        <v>101</v>
      </c>
      <c r="J5" s="4" t="s">
        <v>52</v>
      </c>
    </row>
    <row r="6" spans="1:10" x14ac:dyDescent="0.2">
      <c r="A6" s="4" t="s">
        <v>10</v>
      </c>
      <c r="B6" s="4" t="s">
        <v>11</v>
      </c>
      <c r="C6" s="7">
        <f>DATE(2023,5,4)</f>
        <v>45050</v>
      </c>
      <c r="D6" s="4" t="s">
        <v>22</v>
      </c>
      <c r="E6" s="4" t="s">
        <v>108</v>
      </c>
      <c r="F6" s="4" t="s">
        <v>34</v>
      </c>
      <c r="G6" s="4" t="s">
        <v>80</v>
      </c>
      <c r="H6" s="5">
        <v>5855.24</v>
      </c>
      <c r="I6" s="4" t="s">
        <v>102</v>
      </c>
      <c r="J6" s="4" t="s">
        <v>52</v>
      </c>
    </row>
    <row r="7" spans="1:10" x14ac:dyDescent="0.2">
      <c r="A7" s="4" t="s">
        <v>10</v>
      </c>
      <c r="B7" s="4" t="s">
        <v>11</v>
      </c>
      <c r="C7" s="7">
        <f>DATE(2023,5,31)</f>
        <v>45077</v>
      </c>
      <c r="D7" s="4" t="s">
        <v>26</v>
      </c>
      <c r="E7" s="4" t="s">
        <v>106</v>
      </c>
      <c r="F7" s="4" t="s">
        <v>41</v>
      </c>
      <c r="G7" s="4" t="s">
        <v>96</v>
      </c>
      <c r="H7" s="5">
        <v>2880</v>
      </c>
      <c r="I7" s="4" t="s">
        <v>102</v>
      </c>
      <c r="J7" s="4" t="s">
        <v>68</v>
      </c>
    </row>
    <row r="8" spans="1:10" x14ac:dyDescent="0.2">
      <c r="A8" s="4" t="s">
        <v>10</v>
      </c>
      <c r="B8" s="4" t="s">
        <v>11</v>
      </c>
      <c r="C8" s="7">
        <f>DATE(2023,5,31)</f>
        <v>45077</v>
      </c>
      <c r="D8" s="4" t="s">
        <v>26</v>
      </c>
      <c r="E8" s="4" t="s">
        <v>106</v>
      </c>
      <c r="F8" s="4" t="s">
        <v>41</v>
      </c>
      <c r="G8" s="4" t="s">
        <v>95</v>
      </c>
      <c r="H8" s="5">
        <v>1620</v>
      </c>
      <c r="I8" s="4" t="s">
        <v>102</v>
      </c>
      <c r="J8" s="4" t="s">
        <v>67</v>
      </c>
    </row>
    <row r="9" spans="1:10" x14ac:dyDescent="0.2">
      <c r="A9" s="4" t="s">
        <v>10</v>
      </c>
      <c r="B9" s="4" t="s">
        <v>11</v>
      </c>
      <c r="C9" s="7">
        <f>DATE(2023,5,9)</f>
        <v>45055</v>
      </c>
      <c r="D9" s="4" t="s">
        <v>24</v>
      </c>
      <c r="E9" s="4" t="s">
        <v>107</v>
      </c>
      <c r="F9" s="4" t="s">
        <v>40</v>
      </c>
      <c r="G9" s="4" t="s">
        <v>91</v>
      </c>
      <c r="H9" s="5">
        <v>1332</v>
      </c>
      <c r="I9" s="4" t="s">
        <v>102</v>
      </c>
      <c r="J9" s="4" t="s">
        <v>63</v>
      </c>
    </row>
    <row r="10" spans="1:10" x14ac:dyDescent="0.2">
      <c r="A10" s="4" t="s">
        <v>10</v>
      </c>
      <c r="B10" s="4" t="s">
        <v>11</v>
      </c>
      <c r="C10" s="7">
        <f>DATE(2023,5,4)</f>
        <v>45050</v>
      </c>
      <c r="D10" s="4" t="s">
        <v>23</v>
      </c>
      <c r="E10" s="4" t="s">
        <v>106</v>
      </c>
      <c r="F10" s="4" t="s">
        <v>37</v>
      </c>
      <c r="G10" s="4" t="s">
        <v>84</v>
      </c>
      <c r="H10" s="5">
        <v>1244.1600000000001</v>
      </c>
      <c r="I10" s="4" t="s">
        <v>102</v>
      </c>
      <c r="J10" s="4" t="s">
        <v>56</v>
      </c>
    </row>
    <row r="11" spans="1:10" x14ac:dyDescent="0.2">
      <c r="A11" s="4" t="s">
        <v>10</v>
      </c>
      <c r="B11" s="4" t="s">
        <v>11</v>
      </c>
      <c r="C11" s="7">
        <f>DATE(2023,5,24)</f>
        <v>45070</v>
      </c>
      <c r="D11" s="4" t="s">
        <v>23</v>
      </c>
      <c r="E11" s="4" t="s">
        <v>106</v>
      </c>
      <c r="F11" s="4" t="s">
        <v>37</v>
      </c>
      <c r="G11" s="4" t="s">
        <v>85</v>
      </c>
      <c r="H11" s="5">
        <v>1244.1600000000001</v>
      </c>
      <c r="I11" s="4" t="s">
        <v>102</v>
      </c>
      <c r="J11" s="4" t="s">
        <v>57</v>
      </c>
    </row>
    <row r="12" spans="1:10" x14ac:dyDescent="0.2">
      <c r="A12" s="4" t="s">
        <v>10</v>
      </c>
      <c r="B12" s="4" t="s">
        <v>11</v>
      </c>
      <c r="C12" s="7">
        <f>DATE(2023,5,17)</f>
        <v>45063</v>
      </c>
      <c r="D12" s="4" t="s">
        <v>26</v>
      </c>
      <c r="E12" s="4" t="s">
        <v>106</v>
      </c>
      <c r="F12" s="4" t="s">
        <v>37</v>
      </c>
      <c r="G12" s="4" t="s">
        <v>94</v>
      </c>
      <c r="H12" s="5">
        <v>1059.3800000000001</v>
      </c>
      <c r="I12" s="4" t="s">
        <v>102</v>
      </c>
      <c r="J12" s="4" t="s">
        <v>66</v>
      </c>
    </row>
  </sheetData>
  <autoFilter ref="A1:J12" xr:uid="{1F8B0699-7C6F-466D-9699-2CCD48B9486E}">
    <sortState xmlns:xlrd2="http://schemas.microsoft.com/office/spreadsheetml/2017/richdata2" ref="A2:J12">
      <sortCondition descending="1" ref="H1:H1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2855-7CF9-40C0-9200-3B94FB67AE4A}">
  <dimension ref="A1:J11"/>
  <sheetViews>
    <sheetView tabSelected="1" workbookViewId="0">
      <selection activeCell="E12" sqref="E12"/>
    </sheetView>
  </sheetViews>
  <sheetFormatPr defaultRowHeight="15" x14ac:dyDescent="0.2"/>
  <cols>
    <col min="1" max="1" width="12.77734375" bestFit="1" customWidth="1"/>
    <col min="2" max="2" width="4.44140625" bestFit="1" customWidth="1"/>
    <col min="3" max="3" width="9.88671875" style="8" bestFit="1" customWidth="1"/>
    <col min="4" max="4" width="43.6640625" bestFit="1" customWidth="1"/>
    <col min="5" max="5" width="9.21875" bestFit="1" customWidth="1"/>
    <col min="6" max="6" width="43" bestFit="1" customWidth="1"/>
    <col min="7" max="7" width="27.77734375" bestFit="1" customWidth="1"/>
    <col min="8" max="8" width="10" style="3" bestFit="1" customWidth="1"/>
    <col min="9" max="9" width="8.44140625" bestFit="1" customWidth="1"/>
    <col min="10" max="10" width="20.44140625" bestFit="1" customWidth="1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4" t="s">
        <v>10</v>
      </c>
      <c r="B2" s="4" t="s">
        <v>11</v>
      </c>
      <c r="C2" s="7">
        <f>DATE(2023,4,17)</f>
        <v>45033</v>
      </c>
      <c r="D2" s="4" t="s">
        <v>21</v>
      </c>
      <c r="E2" s="4" t="s">
        <v>108</v>
      </c>
      <c r="F2" s="4" t="s">
        <v>36</v>
      </c>
      <c r="G2" s="4" t="s">
        <v>83</v>
      </c>
      <c r="H2" s="5">
        <v>17741.580000000002</v>
      </c>
      <c r="I2" s="4" t="s">
        <v>102</v>
      </c>
      <c r="J2" s="4" t="s">
        <v>55</v>
      </c>
    </row>
    <row r="3" spans="1:10" x14ac:dyDescent="0.2">
      <c r="A3" s="4" t="s">
        <v>10</v>
      </c>
      <c r="B3" s="4" t="s">
        <v>11</v>
      </c>
      <c r="C3" s="7">
        <f>DATE(2023,4,17)</f>
        <v>45033</v>
      </c>
      <c r="D3" s="4" t="s">
        <v>20</v>
      </c>
      <c r="E3" s="4" t="s">
        <v>107</v>
      </c>
      <c r="F3" s="4" t="s">
        <v>35</v>
      </c>
      <c r="G3" s="4" t="s">
        <v>82</v>
      </c>
      <c r="H3" s="5">
        <v>13350.75</v>
      </c>
      <c r="I3" s="4" t="s">
        <v>101</v>
      </c>
      <c r="J3" s="4" t="s">
        <v>54</v>
      </c>
    </row>
    <row r="4" spans="1:10" x14ac:dyDescent="0.2">
      <c r="A4" s="4" t="s">
        <v>10</v>
      </c>
      <c r="B4" s="4" t="s">
        <v>11</v>
      </c>
      <c r="C4" s="7">
        <f>DATE(2023,4,17)</f>
        <v>45033</v>
      </c>
      <c r="D4" s="4" t="s">
        <v>24</v>
      </c>
      <c r="E4" s="4" t="s">
        <v>107</v>
      </c>
      <c r="F4" s="4" t="s">
        <v>39</v>
      </c>
      <c r="G4" s="4" t="s">
        <v>88</v>
      </c>
      <c r="H4" s="5">
        <v>6074.88</v>
      </c>
      <c r="I4" s="4" t="s">
        <v>102</v>
      </c>
      <c r="J4" s="4" t="s">
        <v>60</v>
      </c>
    </row>
    <row r="5" spans="1:10" x14ac:dyDescent="0.2">
      <c r="A5" s="4" t="s">
        <v>10</v>
      </c>
      <c r="B5" s="4" t="s">
        <v>11</v>
      </c>
      <c r="C5" s="7">
        <f>DATE(2023,4,25)</f>
        <v>45041</v>
      </c>
      <c r="D5" s="4" t="s">
        <v>24</v>
      </c>
      <c r="E5" s="4" t="s">
        <v>107</v>
      </c>
      <c r="F5" s="4" t="s">
        <v>38</v>
      </c>
      <c r="G5" s="4" t="s">
        <v>89</v>
      </c>
      <c r="H5" s="5">
        <v>4506</v>
      </c>
      <c r="I5" s="4" t="s">
        <v>102</v>
      </c>
      <c r="J5" s="4" t="s">
        <v>61</v>
      </c>
    </row>
    <row r="6" spans="1:10" x14ac:dyDescent="0.2">
      <c r="A6" s="4" t="s">
        <v>10</v>
      </c>
      <c r="B6" s="4" t="s">
        <v>11</v>
      </c>
      <c r="C6" s="7">
        <f>DATE(2023,4,17)</f>
        <v>45033</v>
      </c>
      <c r="D6" s="4" t="s">
        <v>13</v>
      </c>
      <c r="E6" s="4" t="s">
        <v>103</v>
      </c>
      <c r="F6" s="4" t="s">
        <v>28</v>
      </c>
      <c r="G6" s="4" t="s">
        <v>71</v>
      </c>
      <c r="H6" s="5">
        <v>2790</v>
      </c>
      <c r="I6" s="4" t="s">
        <v>98</v>
      </c>
      <c r="J6" s="4" t="s">
        <v>43</v>
      </c>
    </row>
    <row r="7" spans="1:10" x14ac:dyDescent="0.2">
      <c r="A7" s="4" t="s">
        <v>10</v>
      </c>
      <c r="B7" s="4" t="s">
        <v>11</v>
      </c>
      <c r="C7" s="7">
        <f>DATE(2023,4,19)</f>
        <v>45035</v>
      </c>
      <c r="D7" s="4" t="s">
        <v>12</v>
      </c>
      <c r="E7" s="4" t="s">
        <v>103</v>
      </c>
      <c r="F7" s="4" t="s">
        <v>27</v>
      </c>
      <c r="G7" s="4" t="s">
        <v>70</v>
      </c>
      <c r="H7" s="5">
        <v>1980</v>
      </c>
      <c r="I7" s="4" t="s">
        <v>98</v>
      </c>
      <c r="J7" s="4" t="s">
        <v>42</v>
      </c>
    </row>
    <row r="8" spans="1:10" x14ac:dyDescent="0.2">
      <c r="A8" s="4" t="s">
        <v>10</v>
      </c>
      <c r="B8" s="4" t="s">
        <v>11</v>
      </c>
      <c r="C8" s="7">
        <f>DATE(2023,4,25)</f>
        <v>45041</v>
      </c>
      <c r="D8" s="4" t="s">
        <v>24</v>
      </c>
      <c r="E8" s="4" t="s">
        <v>107</v>
      </c>
      <c r="F8" s="4" t="s">
        <v>38</v>
      </c>
      <c r="G8" s="4" t="s">
        <v>90</v>
      </c>
      <c r="H8" s="5">
        <v>1455</v>
      </c>
      <c r="I8" s="4" t="s">
        <v>102</v>
      </c>
      <c r="J8" s="4" t="s">
        <v>62</v>
      </c>
    </row>
    <row r="9" spans="1:10" x14ac:dyDescent="0.2">
      <c r="A9" s="4" t="s">
        <v>10</v>
      </c>
      <c r="B9" s="4" t="s">
        <v>11</v>
      </c>
      <c r="C9" s="7">
        <f>DATE(2023,4,17)</f>
        <v>45033</v>
      </c>
      <c r="D9" s="4" t="s">
        <v>24</v>
      </c>
      <c r="E9" s="4" t="s">
        <v>107</v>
      </c>
      <c r="F9" s="4" t="s">
        <v>38</v>
      </c>
      <c r="G9" s="4" t="s">
        <v>87</v>
      </c>
      <c r="H9" s="5">
        <v>1320.6</v>
      </c>
      <c r="I9" s="4" t="s">
        <v>102</v>
      </c>
      <c r="J9" s="4" t="s">
        <v>59</v>
      </c>
    </row>
    <row r="10" spans="1:10" x14ac:dyDescent="0.2">
      <c r="A10" s="4" t="s">
        <v>10</v>
      </c>
      <c r="B10" s="4" t="s">
        <v>11</v>
      </c>
      <c r="C10" s="7">
        <f>DATE(2023,4,17)</f>
        <v>45033</v>
      </c>
      <c r="D10" s="4" t="s">
        <v>24</v>
      </c>
      <c r="E10" s="4" t="s">
        <v>107</v>
      </c>
      <c r="F10" s="4" t="s">
        <v>38</v>
      </c>
      <c r="G10" s="4" t="s">
        <v>86</v>
      </c>
      <c r="H10" s="5">
        <v>1276.8</v>
      </c>
      <c r="I10" s="4" t="s">
        <v>102</v>
      </c>
      <c r="J10" s="4" t="s">
        <v>58</v>
      </c>
    </row>
    <row r="11" spans="1:10" x14ac:dyDescent="0.2">
      <c r="A11" s="4" t="s">
        <v>10</v>
      </c>
      <c r="B11" s="4" t="s">
        <v>11</v>
      </c>
      <c r="C11" s="7">
        <f>DATE(2023,4,19)</f>
        <v>45035</v>
      </c>
      <c r="D11" s="4" t="s">
        <v>25</v>
      </c>
      <c r="E11" s="4" t="s">
        <v>108</v>
      </c>
      <c r="F11" s="4" t="s">
        <v>37</v>
      </c>
      <c r="G11" s="4" t="s">
        <v>93</v>
      </c>
      <c r="H11" s="5">
        <v>1087.8</v>
      </c>
      <c r="I11" s="4" t="s">
        <v>102</v>
      </c>
      <c r="J11" s="4" t="s">
        <v>65</v>
      </c>
    </row>
  </sheetData>
  <autoFilter ref="A1:J11" xr:uid="{CFCD2855-7CF9-40C0-9200-3B94FB67AE4A}">
    <sortState xmlns:xlrd2="http://schemas.microsoft.com/office/spreadsheetml/2017/richdata2" ref="A2:J11">
      <sortCondition descending="1" ref="H1:H1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AD75TJCKWPSD-255675493-37931</_dlc_DocId>
    <_dlc_DocIdUrl xmlns="da565c07-dda8-49d0-af77-97162e211c3a">
      <Url>https://htagovuk.sharepoint.com/sites/edrms/groups/_layouts/15/DocIdRedir.aspx?ID=AD75TJCKWPSD-255675493-37931</Url>
      <Description>AD75TJCKWPSD-255675493-37931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57" ma:contentTypeDescription="Create a new document." ma:contentTypeScope="" ma:versionID="477242245f16ae74a3e2e23144d7373c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b2b8b959f24c7bb331872b2769c0d865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30C0EB-F8EE-4655-B226-B2D7D5B522D3}">
  <ds:schemaRefs>
    <ds:schemaRef ds:uri="http://schemas.microsoft.com/office/2006/metadata/properties"/>
    <ds:schemaRef ds:uri="http://schemas.microsoft.com/office/infopath/2007/PartnerControls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7DBB9EB-4F5A-4C92-BFD6-C44E992F6C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93FBC-DD0A-495C-A8BF-1CF58DED9F6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301E4F9-7EC8-47E6-AD3E-9FD673A1E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c87ba5-d07f-475d-88c9-dd8ce55494ce"/>
    <ds:schemaRef ds:uri="da565c07-dda8-49d0-af77-97162e211c3a"/>
    <ds:schemaRef ds:uri="7741c485-a31b-4bd1-a668-5d29f650d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23</vt:lpstr>
      <vt:lpstr>May 23</vt:lpstr>
      <vt:lpstr>Apr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Fookes</dc:creator>
  <cp:lastModifiedBy>Nicola Fookes</cp:lastModifiedBy>
  <dcterms:created xsi:type="dcterms:W3CDTF">2023-07-12T13:15:21Z</dcterms:created>
  <dcterms:modified xsi:type="dcterms:W3CDTF">2023-07-12T13:29:56Z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eb5f2869-11f9-47fd-bfcc-883c524e3fcd</vt:lpwstr>
  </property>
  <property fmtid="{D5CDD505-2E9C-101B-9397-08002B2CF9AE}" pid="4" name="MediaServiceImageTags">
    <vt:lpwstr/>
  </property>
</Properties>
</file>